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viis\Desktop\"/>
    </mc:Choice>
  </mc:AlternateContent>
  <workbookProtection workbookAlgorithmName="SHA-512" workbookHashValue="zujKGWLpKrW3owkrpGDcQLujb2qsxrUc4XxGlDGAJPsuaFB+YWAU+1VITAkMNZxbpP9oy7UQJvT4glhmp+5vYQ==" workbookSaltValue="VLcgebpO/mkX33RF75afKA==" workbookSpinCount="100000" lockStructure="1"/>
  <bookViews>
    <workbookView xWindow="0" yWindow="0" windowWidth="28800" windowHeight="13635" tabRatio="803" activeTab="1"/>
  </bookViews>
  <sheets>
    <sheet name="BP Delivery" sheetId="3" r:id="rId1"/>
    <sheet name="Sielte Consortium" sheetId="15" r:id="rId2"/>
    <sheet name="NTT Consortium" sheetId="6" r:id="rId3"/>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E37" i="15" l="1"/>
  <c r="E37" i="6"/>
  <c r="I36" i="15"/>
  <c r="I35" i="15"/>
  <c r="I34" i="15"/>
  <c r="I33" i="15"/>
  <c r="I32" i="15"/>
  <c r="I31" i="15"/>
  <c r="I30" i="15"/>
  <c r="I29" i="15"/>
  <c r="I27" i="15"/>
  <c r="I26" i="15"/>
  <c r="I25" i="15"/>
  <c r="I24" i="15"/>
  <c r="I23" i="15"/>
  <c r="I21" i="15"/>
  <c r="I20" i="15"/>
  <c r="I19" i="15"/>
  <c r="I18" i="15"/>
  <c r="I17" i="15"/>
  <c r="I15" i="15"/>
  <c r="I14" i="15"/>
  <c r="I13" i="15"/>
  <c r="I12" i="15"/>
  <c r="I12" i="6"/>
  <c r="I36" i="6"/>
  <c r="I35" i="6"/>
  <c r="I34" i="6"/>
  <c r="I33" i="6"/>
  <c r="I32" i="6"/>
  <c r="I31" i="6"/>
  <c r="I30" i="6"/>
  <c r="I29" i="6"/>
  <c r="I27" i="6"/>
  <c r="I26" i="6"/>
  <c r="I25" i="6"/>
  <c r="I24" i="6"/>
  <c r="I23" i="6"/>
  <c r="I21" i="6"/>
  <c r="I20" i="6"/>
  <c r="I19" i="6"/>
  <c r="I18" i="6"/>
  <c r="I17" i="6"/>
  <c r="I15" i="6"/>
  <c r="I14" i="6"/>
  <c r="I13" i="6"/>
  <c r="I16" i="15"/>
  <c r="I11" i="6"/>
  <c r="I22" i="6"/>
  <c r="I22" i="15"/>
  <c r="I28" i="15"/>
  <c r="I37" i="15"/>
  <c r="I2" i="15"/>
  <c r="I4" i="15"/>
  <c r="I37" i="6"/>
  <c r="I2" i="6"/>
  <c r="I4" i="6"/>
  <c r="I16" i="6"/>
  <c r="I28" i="6"/>
  <c r="I11" i="15"/>
  <c r="G12" i="3"/>
  <c r="G36" i="3"/>
  <c r="G35" i="3"/>
  <c r="G34" i="3"/>
  <c r="G33" i="3"/>
  <c r="G32" i="3"/>
  <c r="G31" i="3"/>
  <c r="G30" i="3"/>
  <c r="G29" i="3"/>
  <c r="G27" i="3"/>
  <c r="G26" i="3"/>
  <c r="G25" i="3"/>
  <c r="G24" i="3"/>
  <c r="G23" i="3"/>
  <c r="G21" i="3"/>
  <c r="G20" i="3"/>
  <c r="G19" i="3"/>
  <c r="G18" i="3"/>
  <c r="G17" i="3"/>
  <c r="G15" i="3"/>
  <c r="G14" i="3"/>
  <c r="G13" i="3"/>
  <c r="E37" i="3"/>
  <c r="G22" i="3"/>
  <c r="G16" i="3"/>
  <c r="G28" i="3"/>
  <c r="G11" i="3"/>
  <c r="G37" i="3"/>
  <c r="G2" i="3"/>
  <c r="G4" i="3"/>
</calcChain>
</file>

<file path=xl/sharedStrings.xml><?xml version="1.0" encoding="utf-8"?>
<sst xmlns="http://schemas.openxmlformats.org/spreadsheetml/2006/main" count="359" uniqueCount="189">
  <si>
    <t>Name assessor:</t>
  </si>
  <si>
    <t>Date assessment:</t>
  </si>
  <si>
    <t>Organization assessor:</t>
  </si>
  <si>
    <t xml:space="preserve">Number Criterion </t>
  </si>
  <si>
    <t>Criterion short description</t>
  </si>
  <si>
    <t>Assigned score</t>
  </si>
  <si>
    <t>Motivition for score (incl reference to page numbers etc).</t>
  </si>
  <si>
    <t>C</t>
  </si>
  <si>
    <t>C1</t>
  </si>
  <si>
    <t>C2</t>
  </si>
  <si>
    <t>C3</t>
  </si>
  <si>
    <t>C4</t>
  </si>
  <si>
    <t>I</t>
  </si>
  <si>
    <t>Impact</t>
  </si>
  <si>
    <t>Challenge</t>
  </si>
  <si>
    <t>I1</t>
  </si>
  <si>
    <t>I2</t>
  </si>
  <si>
    <t>I3</t>
  </si>
  <si>
    <t>I4</t>
  </si>
  <si>
    <t>I5</t>
  </si>
  <si>
    <t>S</t>
  </si>
  <si>
    <t>Security</t>
  </si>
  <si>
    <t>S1</t>
  </si>
  <si>
    <t>S2</t>
  </si>
  <si>
    <t>S3</t>
  </si>
  <si>
    <t>S4</t>
  </si>
  <si>
    <t>S5</t>
  </si>
  <si>
    <t>Q</t>
  </si>
  <si>
    <t>Quality</t>
  </si>
  <si>
    <t>Q1</t>
  </si>
  <si>
    <t>Q2</t>
  </si>
  <si>
    <t>Q3</t>
  </si>
  <si>
    <t>Q4</t>
  </si>
  <si>
    <t>Q5</t>
  </si>
  <si>
    <t>Q6</t>
  </si>
  <si>
    <t>Q7</t>
  </si>
  <si>
    <t>Q8</t>
  </si>
  <si>
    <t>Likelihood to meet the main challenges for the lot</t>
  </si>
  <si>
    <t>Overall contribution to realize the  Usage scenario described in Section  1.4 of the “Annex IV(A): Challenges and general requirements</t>
  </si>
  <si>
    <t>Degree of fulfilment of the  challenge</t>
  </si>
  <si>
    <t>Innovation level (motivation by bidders)</t>
  </si>
  <si>
    <t>Impact on (digital) society, multiplicator effects</t>
  </si>
  <si>
    <t>Public sector service impact</t>
  </si>
  <si>
    <t>Proposed sharing of risk and 
benefits</t>
  </si>
  <si>
    <t>Risk analysis</t>
  </si>
  <si>
    <t xml:space="preserve">Risk mitigation measures </t>
  </si>
  <si>
    <t>System management security</t>
  </si>
  <si>
    <t>Resilience and target service SLA</t>
  </si>
  <si>
    <t>Early/continuous quality assurance</t>
  </si>
  <si>
    <t>Impact on government cloud adoption</t>
  </si>
  <si>
    <t>Commecialisation and exploitation plan of IPR</t>
  </si>
  <si>
    <t>Risk assessment impact (C, I, A dimensions)</t>
  </si>
  <si>
    <t>Operational security, proposed certifications</t>
  </si>
  <si>
    <t>Portability, applicability in different architectures</t>
  </si>
  <si>
    <t>Bid document quality, focus on challenge and solution</t>
  </si>
  <si>
    <t>Quality of project plan, resources allocation, acceptance plan</t>
  </si>
  <si>
    <t>Alignment with EU standards and legislation</t>
  </si>
  <si>
    <t>Completeness of the proposed prototypes and pilot</t>
  </si>
  <si>
    <t>Performance and end-user experience</t>
  </si>
  <si>
    <t>Calculated score</t>
  </si>
  <si>
    <t>Weights phase I</t>
  </si>
  <si>
    <t>Reminder:</t>
  </si>
  <si>
    <t>Total technical offer</t>
  </si>
  <si>
    <t>Total score</t>
  </si>
  <si>
    <t>Technical offer (max 80)</t>
  </si>
  <si>
    <t>Financial offer (max 20)</t>
  </si>
  <si>
    <t>Signature assessor:</t>
  </si>
  <si>
    <t>Name chair technical committee Lot 1:</t>
  </si>
  <si>
    <t>Signature chair technical committee lot 1:</t>
  </si>
  <si>
    <t>Signature chair technical committee lot 3:</t>
  </si>
  <si>
    <t>Name chair technical committee Lot 3:</t>
  </si>
  <si>
    <t>Frank van Dam</t>
  </si>
  <si>
    <t>MINEZ</t>
  </si>
  <si>
    <t>!!</t>
  </si>
  <si>
    <t>In general yes. I am still puzzeled about the role and action of the data controller in case there is a violation. It the warning of a violation not automated? (see paragraph 4 under 5.1 Q-C1)</t>
  </si>
  <si>
    <t>It is not clear in the tekst where of when this criterion is answered.</t>
  </si>
  <si>
    <t>Sielte seems to use a different Criterion (EXPECTED FUNCTIONALITIES OF THE PROTOTYPE AND PILOTS)</t>
  </si>
  <si>
    <t>Development of a Normative Editor
Module and a Norm Compliance Module</t>
  </si>
  <si>
    <t>Well explained although I have the feeling that this is not specific for this offer. Seems more general goals of EC. And I am wondering if this is different from phase 1, I believe it is more or less the same.</t>
  </si>
  <si>
    <t>Very general text. Not specific for this offer.</t>
  </si>
  <si>
    <t>I think this is rather vague. I believe the purpose here is to write about the IPR of this specific cloud service that Sielte is developping. There really missed the point here. Maybe on purpose. It was the same in phase 1</t>
  </si>
  <si>
    <t>Sielte is writing here to offer it as open source. So no IPR? And what is the benefit for the PS?</t>
  </si>
  <si>
    <t>oke</t>
  </si>
  <si>
    <t>Measures seem to come from the yet be be developped ARCH (the proposed architecture), but it is not clear how. For example: "ARCH will be designed to support infrastructure federation across multiple
cloud providers."</t>
  </si>
  <si>
    <t>There is no project planning for phase 2 in this document</t>
  </si>
  <si>
    <t>Name chair technical committee Lot 2:</t>
  </si>
  <si>
    <t>Jan Colpaert</t>
  </si>
  <si>
    <t>Well explained. Lots of detail.</t>
  </si>
  <si>
    <t>Same remark</t>
  </si>
  <si>
    <t>C3 seems to have a different subject in the title. Good explanation of the use case public school</t>
  </si>
  <si>
    <t>Well and in detail explained</t>
  </si>
  <si>
    <t xml:space="preserve">Tekst is not wrong but is explains a bit why C4E has selected this lot. I am missing what  the impact is of the proposal of NTT </t>
  </si>
  <si>
    <t>Well agrued</t>
  </si>
  <si>
    <t>Quite weak. Unclear what the roles are and what the advantage for a vendor would be to join this marketplace. IPR is not clear. Also not for PS as users</t>
  </si>
  <si>
    <t>Some measures are not really explained. The prototype will be in Italian language.</t>
  </si>
  <si>
    <t>But can it run on different platforms?</t>
  </si>
  <si>
    <t>So it I understand the table correct NTT plans for 5 months for phase 2?</t>
  </si>
  <si>
    <t>Gooed use case. Pitty that they do use Italian instead of English language.</t>
  </si>
  <si>
    <t>Weights phase 2</t>
  </si>
  <si>
    <t>Frank</t>
  </si>
  <si>
    <t>Vladimir</t>
  </si>
  <si>
    <t>Jan</t>
  </si>
  <si>
    <t>The offer for phase 2 remains vague. 
The chosen real estate example is good, but shows that a relatively simple topic can already become complicated due to the different legislations. It is unclear if there will be sufficient room for other examples that are mentioned throughout the text (maritime, healthcare, ..).
The notification requiremeent (Q-C1)  is indeed an important aspect of the challenge
It is however not very clear whether the compliance will be checked at runtime for each transaction or whether there will be only a compliance check for use of an application in a certain country.</t>
  </si>
  <si>
    <t>unclear</t>
  </si>
  <si>
    <t>We assume that phase2 will focus on the real estate example in 2 countries. It is unclear whether adding a third country at la later stage would not invalidate the original 2-country model in some cases.</t>
  </si>
  <si>
    <t>The service is innovative if it can be realized, but there is not much in the offer that emphasizes innovation in cloud technology. When reading the offer, we sometimes have the impression this offer is about a normal web application. The cloud aspect should be illustrated by means of benefits of multi-tenancy, reuse of existing IaaS layers, pay-as-you use, ...</t>
  </si>
  <si>
    <t>The impact references to another domain (maritime) than the one mentioned in Q-C3. This is not a problem, but it remains unclear why the maritime domain IT system with legislation execution will advance digital society and create multiplicator effects.</t>
  </si>
  <si>
    <t>This answers remains relatively vague and does not make us believe a huge increase in government cloud adoption can be expected</t>
  </si>
  <si>
    <t>The reference to a health example is confusing since as far as we know, the prototypes will not be in the health area. There are also no  indiations that legislation execution in the health area is one of the most useful examples</t>
  </si>
  <si>
    <t>We do not get an answr on questions like "what will the consortium do with the IPR gained by this project?". Section Q-I5 explains that the software will be put open source under apache2 license, but this does not guarantee that there will be a cloud economuy created around the core of this development. 
Sometilmes the reader has the impresson that the consortium does not believe  the IPR has real value and can be commercialized.</t>
  </si>
  <si>
    <t>Benefits for procurers are rather limited</t>
  </si>
  <si>
    <t xml:space="preserve">ISO27001 is not really an impact assesment tool. 
Consortium does not seem to understand what the impact of an integrity breach can be. The only concern or the offer seems to be to restore data, wheras the impact of using  faulty data or rules for unknown period is not assessed.
In my opinion, using different RTO/RPO for different types of data is irrealistic and not a desirable approach. All data is linked in some respect, so you always need a consistent set of data. Most government applications should have a zero (or quasi zero RPO). </t>
  </si>
  <si>
    <t xml:space="preserve">Textbook answer that does not contain much project related focus. We would expect a list of specific risks for thie specific services. </t>
  </si>
  <si>
    <t>Same remark, textbook answer with missing focus on the mitigation of risks specific for this type of servcie.</t>
  </si>
  <si>
    <t>Again a rather texbook answer, that does not esplain how the different layers of management (Infrastructure mgmt , database mgmt, platform, ...) will be protected. Which segregation of duties is necessary to ensure that insiders cannot harm the system, ...</t>
  </si>
  <si>
    <t xml:space="preserve">protection agains application vulnerabilities are missing (e.g. By using web-application firewalls, database applicaton firewalls, vulnerabilty scannig, pen-tests, …) </t>
  </si>
  <si>
    <t>One thought when reading this answer: will Tosca really be used?</t>
  </si>
  <si>
    <t>Overall some sections are too vague and general. More focus on actual solution would have resulted in a better score.</t>
  </si>
  <si>
    <t>This is not really a project plan, just some attention points</t>
  </si>
  <si>
    <t>Focus is way to much on classical infrastructure approach and re-uses little cloud services (using openstack is re-using softare to create an internal private cloud). It is unlikely that in real-life applications, a single datacenter approach is sufficient to obtain real-life RTO and RPO objectives that current public services require. Failover with HA-proxy in a single datacenter. The target SLA's are acceptable for pilots and prototypes, but a software design must be made for much higher  availability targets. Which database architecture is required for achieving higher availabilities and near-zero transaction loss?</t>
  </si>
  <si>
    <t>Very unclear what will be achieved in phase2 and what can be achieved in a later phase3.</t>
  </si>
  <si>
    <t xml:space="preserve">Good intentions, relatively vague however. It remains unclear which metrics will be used. Some bullet points are just normal project managemnt practices. </t>
  </si>
  <si>
    <t>Good focus on end-user experience and performance</t>
  </si>
  <si>
    <t>In the proposed approach all legislation constraints are managed by means of the Normative Editor Module</t>
  </si>
  <si>
    <t>answer in C1:...The solution will be compliant with the States that require specific security measure. for example in the Czech Legal System,</t>
  </si>
  <si>
    <t>It will be defined an ontology related to the real estate market context..ok</t>
  </si>
  <si>
    <t>In particular the prototype will refer to the primacy principle only..</t>
  </si>
  <si>
    <t>Therefore, macro-infrastructural services as DaaS (Data as a Service) and DBaaS (Database as a service) offer characteristics of cloud databases, including: high availability, security and privacy, integrity, reliability, fault tolerance, scalability and distributability...?</t>
  </si>
  <si>
    <t>in order to better take advantage of the par- allel and distributed features of Cloud (for example, parallel and logic-functional languages)</t>
  </si>
  <si>
    <t>Only example made on healthcare: Moving healthcare IT services outside of an organisation’s physical boundaries leads to reduced control over data and greater reliance on third parties, the cloud service providers.</t>
  </si>
  <si>
    <t>Transferring service over board already requires the use of services of Cloud for EUR.The rules are similar in all of the investigated countries..</t>
  </si>
  <si>
    <t>acceptible,too restrective- solutions as completely open source software under apache 2.0 license  - very short and not attractive</t>
  </si>
  <si>
    <t>refer to international standard 27001, formally known as ISO/IEC 27001:2005-it's all</t>
  </si>
  <si>
    <t xml:space="preserve">the same-SAS70 </t>
  </si>
  <si>
    <t xml:space="preserve"> The methodology is OK</t>
  </si>
  <si>
    <t>ISMS is open and all</t>
  </si>
  <si>
    <t>too general</t>
  </si>
  <si>
    <t>use of open source, mentions standards that ensure user ability to migrate from one cloud to another -OK</t>
  </si>
  <si>
    <t>nothing -document is compliant in its structure with the RFP questionnaires with the exceptions before said</t>
  </si>
  <si>
    <t>the plan is correct as  proposed Legislative Enforcement framework will provide all (tagged) services of platform common solutions for the access and secure management of applications, data and services on top of heterogeneous cloud infrastructures.</t>
  </si>
  <si>
    <t xml:space="preserve"> understandable and correct</t>
  </si>
  <si>
    <t>The problem with standard and why  fig.2?...</t>
  </si>
  <si>
    <t xml:space="preserve"> The proposed solution based on the concept of cloud orchestrator broker, will be able to fulfil the requirement both
in terms of usability from the end users and developers and in terms of legal requirements- if it's works-OK</t>
  </si>
  <si>
    <t>the list of quality control techniques and key indicators for maintainability level of the product-sufficiently large, but  available</t>
  </si>
  <si>
    <t>the system will be performed through Software Performance Engineering (SPE)
techniques, applied to the Cloud Computing model acceptable end-users</t>
  </si>
  <si>
    <r>
      <t xml:space="preserve">Attention: If one of the calculated scores for C, I, S or Q are in </t>
    </r>
    <r>
      <rPr>
        <b/>
        <sz val="11"/>
        <color rgb="FFFF0000"/>
        <rFont val="Calibri"/>
        <family val="2"/>
        <scheme val="minor"/>
      </rPr>
      <t>RED</t>
    </r>
    <r>
      <rPr>
        <sz val="11"/>
        <color theme="1"/>
        <rFont val="Calibri"/>
        <family val="2"/>
        <scheme val="minor"/>
      </rPr>
      <t xml:space="preserve"> then the minimum score of that Criterion is not met. In that case the bid is</t>
    </r>
    <r>
      <rPr>
        <b/>
        <u/>
        <sz val="11"/>
        <color theme="1"/>
        <rFont val="Calibri"/>
        <family val="2"/>
        <scheme val="minor"/>
      </rPr>
      <t xml:space="preserve"> NOT</t>
    </r>
    <r>
      <rPr>
        <sz val="11"/>
        <color theme="1"/>
        <rFont val="Calibri"/>
        <family val="2"/>
        <scheme val="minor"/>
      </rPr>
      <t xml:space="preserve"> eligible for the award of the framework contract! In that case the cell G37 will turn </t>
    </r>
    <r>
      <rPr>
        <b/>
        <sz val="11"/>
        <color rgb="FFFF0000"/>
        <rFont val="Calibri"/>
        <family val="2"/>
        <scheme val="minor"/>
      </rPr>
      <t>RED</t>
    </r>
    <r>
      <rPr>
        <sz val="11"/>
        <color theme="1"/>
        <rFont val="Calibri"/>
        <family val="2"/>
        <scheme val="minor"/>
      </rPr>
      <t>. If all 4 minimum scores are met, the cells will be</t>
    </r>
    <r>
      <rPr>
        <b/>
        <sz val="11"/>
        <color theme="1"/>
        <rFont val="Calibri"/>
        <family val="2"/>
        <scheme val="minor"/>
      </rPr>
      <t xml:space="preserve"> </t>
    </r>
    <r>
      <rPr>
        <b/>
        <sz val="11"/>
        <color rgb="FF00B050"/>
        <rFont val="Calibri"/>
        <family val="2"/>
        <scheme val="minor"/>
      </rPr>
      <t>GREEN</t>
    </r>
    <r>
      <rPr>
        <sz val="11"/>
        <color theme="1"/>
        <rFont val="Calibri"/>
        <family val="2"/>
        <scheme val="minor"/>
      </rPr>
      <t xml:space="preserve">. Cell G37 (total calculated score) will also be </t>
    </r>
    <r>
      <rPr>
        <b/>
        <sz val="11"/>
        <color rgb="FF00B050"/>
        <rFont val="Calibri"/>
        <family val="2"/>
        <scheme val="minor"/>
      </rPr>
      <t>GREEN</t>
    </r>
    <r>
      <rPr>
        <sz val="11"/>
        <color theme="1"/>
        <rFont val="Calibri"/>
        <family val="2"/>
        <scheme val="minor"/>
      </rPr>
      <t xml:space="preserve">.  </t>
    </r>
  </si>
  <si>
    <t>Answer to this question gives a list of point of strengths, where we expected to hear reasons why the proposed solution  is likely to succeed. 
Nevertheless, the level of detail of the text gives some confidence.
Exec summary states that links will be made to the other lots if awarded. This is however not a requirement and may reduce the chances of achieving the goals for this lot.</t>
  </si>
  <si>
    <t>Evaluated by means of answer to Q-C1</t>
  </si>
  <si>
    <t>Public school case does not mention difficulties when applying different legislations in different member states. Unclear which country legislations will be used in the test case?</t>
  </si>
  <si>
    <t>Convincing, although the cloud-related innovation is somewhat missing.</t>
  </si>
  <si>
    <t xml:space="preserve">good list of arguments, cloud related aspect somewhat missing </t>
  </si>
  <si>
    <t>Bidder seems to state that many cloud adoption boundaries will disappear magically, without giving insight on the effort needed to convert or integrate existing web services and application s</t>
  </si>
  <si>
    <t>Ok, but fairly general</t>
  </si>
  <si>
    <t>OK</t>
  </si>
  <si>
    <t>12 month 50%  discount for procurers is very short for slow governmet procurement processes</t>
  </si>
  <si>
    <t xml:space="preserve">The classification in mission-critical, business-critical and normal business may have made sense for dedicated systems, in a multi-tennant cloud deployment, the infrastructure and database technology need to be prepared for the worst, most demanding case.
Assuming a real world (post prototype/pilot) it is unlikely that an RPO that is not near-zero will be accepted. </t>
  </si>
  <si>
    <t xml:space="preserve"> project risk analysis OK, risk analysis for the resulting product/service is less clear or mixed with the project risks</t>
  </si>
  <si>
    <t>Identification of specific risks is good in this phase</t>
  </si>
  <si>
    <t>Human factors are not taken into account. Measures to implement segregation of duties are typically required for high-impact applications. IDS/IPS systems have proven to te not very effective in datacenter environments. Web application firewalling and database layer 7 firewalling would offer more security.</t>
  </si>
  <si>
    <t>No focus on risks introduced by humans, personnel</t>
  </si>
  <si>
    <t>The solution uses many third-party compontents that may not integrate easily with each other.
It is unclear if all the components have a web-architecture. Some seem to have a fat-client or java user interface (but this is unclear)</t>
  </si>
  <si>
    <t>Good quality document, easy to read. TRL suggestion needs to be analyzed by C4E monitoring comittee</t>
  </si>
  <si>
    <t>Integration and packaging, testing may not have received sufficient attention, but this is accepted due to the short timeframe.</t>
  </si>
  <si>
    <t>no remarks</t>
  </si>
  <si>
    <t>Unclear to me which standard is referenced in the IQxx quality indicators. Meaning of quality indicators is therefore unclear</t>
  </si>
  <si>
    <t>Testing the model just against the Italian and EU regulation may not give a good assessment on whether a multi-member state cloud solution woud work. For phase 3, such an excercise seems to be foreseen.</t>
  </si>
  <si>
    <t>general anwer</t>
  </si>
  <si>
    <t xml:space="preserve">using different points of view goes into detail how the legislative requirements need to be included in project's design documents from the start (modelling phase), legal experts needed to translate the concerns into language understandable </t>
  </si>
  <si>
    <t xml:space="preserve">clear UML diagrams, gives in details  how  overall contribution to realize </t>
  </si>
  <si>
    <t>ok decision: public school  as use-case</t>
  </si>
  <si>
    <t>includes six main elements of innovation and explains its... that is able to suggest different possible computable solutions with a large legal rule base (the SPINdle engine is used by several Australian customers) in case of conflicting rules that are not infrequent in the legal domain especially when different legal systems need to be combined with supranational law-good example</t>
  </si>
  <si>
    <t>acceptable idea: open no-proprietary standards for modelling legal rulesextendable to other areas where legislative requirements influence design of end product</t>
  </si>
  <si>
    <t>short but significant-Following these data the proposed solution allows governments to have cross-border, standardized, certified, regulated and secure access to Cloud services.</t>
  </si>
  <si>
    <t xml:space="preserve">list of püblic sector services with explaining how </t>
  </si>
  <si>
    <t>a strategy for usingihe DESCA model will be proposed to the partners -gives good results. All partners shall be entitled to license existing know-how to the extent necessary to exploit their own results.</t>
  </si>
  <si>
    <t>clear description how sharing of risk, ope strategy and main stakeholders are involved.</t>
  </si>
  <si>
    <t>RIA methology on base</t>
  </si>
  <si>
    <t>identifies risks related to formalization of legislative rules -clear answeres</t>
  </si>
  <si>
    <t>determine the risk mitiganion measures and acceptance risk levels - clear explanation</t>
  </si>
  <si>
    <t xml:space="preserve">  based on the standard and best practice used in the IT Security environment (NIST, ISO/IEC, CSA, etc) -right solution</t>
  </si>
  <si>
    <t xml:space="preserve">clear-right levels,Distributed Data Centre </t>
  </si>
  <si>
    <t>OK-all the architecture is accessible via RestFull API and so each component is recalled by external system avoiding, in such manner, the legacy system problems.</t>
  </si>
  <si>
    <t>short , but now..areas of unclear compliance with tender specifications...</t>
  </si>
  <si>
    <t>a clear and realistic , perfect workplan</t>
  </si>
  <si>
    <t xml:space="preserve">solution is compliance with the EU legaslation , all parts  taken into account  </t>
  </si>
  <si>
    <t>matching SLA will be monitored through the adoption of quality indicators- that's enough</t>
  </si>
  <si>
    <t>clear development plan, correct comparision future full production - the prototypes in Phase II inside of the “public school” scenario (use-case) as follow.</t>
  </si>
  <si>
    <t>the  right guidelines and actions for  quality assurance measures ,interest DevOps macro-phase.</t>
  </si>
  <si>
    <t xml:space="preserve"> this decision :... The adoption of MacroMicro methodology ensure functional completeness (degree to which the set of functions covers all the specified tasks and user objectives) and functional correctness (degree to which a product or system provides the correct results with the needed degree of precision. (ISO 25010)..- gives right results</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</si>
</sst>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b/>
      <sz val="11"/>
      <color theme="0"/>
      <name val="Calibri"/>
      <family val="2"/>
      <scheme val="minor"/>
    </font>
    <font>
      <b/>
      <sz val="11"/>
      <color theme="1"/>
      <name val="Calibri"/>
      <family val="2"/>
      <scheme val="minor"/>
    </font>
    <font>
      <sz val="11"/>
      <color theme="1"/>
      <name val="Segoe UI"/>
      <family val="2"/>
    </font>
    <font>
      <sz val="11"/>
      <color theme="0"/>
      <name val="Calibri"/>
      <family val="2"/>
      <scheme val="minor"/>
    </font>
    <font>
      <b/>
      <sz val="11"/>
      <name val="Calibri"/>
      <family val="2"/>
      <scheme val="minor"/>
    </font>
    <font>
      <b/>
      <sz val="11"/>
      <color rgb="FFFF0000"/>
      <name val="Calibri"/>
      <family val="2"/>
      <scheme val="minor"/>
    </font>
    <font>
      <b/>
      <u/>
      <sz val="11"/>
      <color theme="1"/>
      <name val="Calibri"/>
      <family val="2"/>
      <scheme val="minor"/>
    </font>
    <font>
      <b/>
      <sz val="11"/>
      <color rgb="FF00B050"/>
      <name val="Calibri"/>
      <family val="2"/>
      <scheme val="minor"/>
    </font>
  </fonts>
  <fills count="8">
    <fill>
      <patternFill patternType="none"/>
    </fill>
    <fill>
      <patternFill patternType="gray125"/>
    </fill>
    <fill>
      <patternFill patternType="solid">
        <fgColor theme="4"/>
        <bgColor indexed="64"/>
      </patternFill>
    </fill>
    <fill>
      <patternFill patternType="solid">
        <fgColor theme="3" tint="0.59999389629810485"/>
        <bgColor indexed="64"/>
      </patternFill>
    </fill>
    <fill>
      <patternFill patternType="solid">
        <fgColor theme="4"/>
      </patternFill>
    </fill>
    <fill>
      <patternFill patternType="solid">
        <fgColor theme="4" tint="0.79998168889431442"/>
        <bgColor indexed="64"/>
      </patternFill>
    </fill>
    <fill>
      <patternFill patternType="solid">
        <fgColor theme="0"/>
        <bgColor indexed="64"/>
      </patternFill>
    </fill>
    <fill>
      <patternFill patternType="solid">
        <fgColor rgb="FFFF0000"/>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4" fillId="4" borderId="0" applyNumberFormat="0" applyBorder="0" applyAlignment="0" applyProtection="0"/>
  </cellStyleXfs>
  <cellXfs count="37">
    <xf numFmtId="0" fontId="0" fillId="0" borderId="0" xfId="0"/>
    <xf numFmtId="0" fontId="0" fillId="0" borderId="0" xfId="0" applyAlignment="1">
      <alignment wrapText="1"/>
    </xf>
    <xf numFmtId="0" fontId="1" fillId="2" borderId="1" xfId="0" applyFont="1" applyFill="1" applyBorder="1"/>
    <xf numFmtId="0" fontId="2" fillId="3" borderId="1" xfId="0" applyFont="1" applyFill="1" applyBorder="1"/>
    <xf numFmtId="0" fontId="0" fillId="0" borderId="1" xfId="0" applyBorder="1"/>
    <xf numFmtId="0" fontId="3" fillId="0" borderId="1" xfId="0" applyFont="1" applyBorder="1" applyAlignment="1">
      <alignment wrapText="1"/>
    </xf>
    <xf numFmtId="0" fontId="0" fillId="0" borderId="1" xfId="0" applyBorder="1" applyAlignment="1">
      <alignment wrapText="1"/>
    </xf>
    <xf numFmtId="0" fontId="2" fillId="3" borderId="1" xfId="0" applyFont="1" applyFill="1" applyBorder="1" applyAlignment="1">
      <alignment wrapText="1"/>
    </xf>
    <xf numFmtId="0" fontId="2" fillId="3" borderId="1" xfId="0" applyFont="1" applyFill="1" applyBorder="1" applyAlignment="1"/>
    <xf numFmtId="0" fontId="2" fillId="0" borderId="3" xfId="0" applyFont="1" applyBorder="1"/>
    <xf numFmtId="0" fontId="2" fillId="0" borderId="3" xfId="0" applyFont="1" applyFill="1" applyBorder="1" applyAlignment="1">
      <alignment wrapText="1"/>
    </xf>
    <xf numFmtId="0" fontId="0" fillId="0" borderId="2" xfId="0" applyBorder="1"/>
    <xf numFmtId="0" fontId="0" fillId="0" borderId="2" xfId="0" applyBorder="1" applyAlignment="1">
      <alignment wrapText="1"/>
    </xf>
    <xf numFmtId="0" fontId="0" fillId="0" borderId="1" xfId="0" applyBorder="1" applyProtection="1">
      <protection locked="0"/>
    </xf>
    <xf numFmtId="0" fontId="3" fillId="5" borderId="1" xfId="0" applyFont="1" applyFill="1" applyBorder="1" applyAlignment="1">
      <alignment wrapText="1"/>
    </xf>
    <xf numFmtId="0" fontId="0" fillId="5" borderId="1" xfId="0" applyFill="1" applyBorder="1" applyAlignment="1">
      <alignment wrapText="1"/>
    </xf>
    <xf numFmtId="0" fontId="0" fillId="5" borderId="1" xfId="0" applyFill="1" applyBorder="1"/>
    <xf numFmtId="0" fontId="0" fillId="5" borderId="2" xfId="0" applyFill="1" applyBorder="1" applyAlignment="1">
      <alignment wrapText="1"/>
    </xf>
    <xf numFmtId="0" fontId="1" fillId="4" borderId="0" xfId="1" applyFont="1"/>
    <xf numFmtId="0" fontId="0" fillId="5" borderId="2" xfId="0" applyFill="1" applyBorder="1"/>
    <xf numFmtId="0" fontId="0" fillId="0" borderId="3" xfId="0" applyFont="1" applyBorder="1" applyAlignment="1">
      <alignment wrapText="1"/>
    </xf>
    <xf numFmtId="0" fontId="0" fillId="0" borderId="0" xfId="0" applyFill="1" applyBorder="1"/>
    <xf numFmtId="0" fontId="1" fillId="4" borderId="4" xfId="1" applyFont="1" applyBorder="1"/>
    <xf numFmtId="0" fontId="1" fillId="4" borderId="6" xfId="1" applyFont="1" applyBorder="1"/>
    <xf numFmtId="0" fontId="1" fillId="4" borderId="8" xfId="1" applyFont="1" applyBorder="1"/>
    <xf numFmtId="0" fontId="1" fillId="4" borderId="0" xfId="1" applyFont="1" applyProtection="1">
      <protection locked="0"/>
    </xf>
    <xf numFmtId="0" fontId="0" fillId="6" borderId="1" xfId="0" applyFill="1" applyBorder="1" applyProtection="1">
      <protection locked="0"/>
    </xf>
    <xf numFmtId="0" fontId="0" fillId="6" borderId="2" xfId="0" applyFill="1" applyBorder="1" applyProtection="1">
      <protection locked="0"/>
    </xf>
    <xf numFmtId="0" fontId="5" fillId="3" borderId="1" xfId="0" applyFont="1" applyFill="1" applyBorder="1"/>
    <xf numFmtId="0" fontId="0" fillId="0" borderId="1" xfId="0" applyBorder="1" applyAlignment="1" applyProtection="1">
      <alignment wrapText="1"/>
      <protection locked="0"/>
    </xf>
    <xf numFmtId="0" fontId="2" fillId="3" borderId="1"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6" borderId="7" xfId="0" applyFill="1" applyBorder="1" applyAlignment="1" applyProtection="1">
      <alignment wrapText="1"/>
      <protection locked="0"/>
    </xf>
    <xf numFmtId="0" fontId="0" fillId="6" borderId="9" xfId="0" applyFill="1" applyBorder="1" applyAlignment="1" applyProtection="1">
      <alignment wrapText="1"/>
      <protection locked="0"/>
    </xf>
    <xf numFmtId="14" fontId="0" fillId="6" borderId="7" xfId="0" applyNumberFormat="1" applyFill="1" applyBorder="1" applyAlignment="1" applyProtection="1">
      <alignment wrapText="1"/>
      <protection locked="0"/>
    </xf>
    <xf numFmtId="0" fontId="5" fillId="7" borderId="3" xfId="0" applyFont="1" applyFill="1" applyBorder="1"/>
    <xf numFmtId="0" fontId="0" fillId="0" borderId="2" xfId="0" applyBorder="1" applyAlignment="1" applyProtection="1">
      <alignment wrapText="1"/>
      <protection locked="0"/>
    </xf>
  </cellXfs>
  <cellStyles count="2">
    <cellStyle name="Accent1" xfId="1" builtinId="29"/>
    <cellStyle name="Normal" xfId="0" builtinId="0"/>
  </cellStyles>
  <dxfs count="39">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b/>
        <i val="0"/>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b/>
        <i val="0"/>
        <color rgb="FF9C0006"/>
      </font>
      <fill>
        <patternFill>
          <bgColor rgb="FFFFC7CE"/>
        </patternFill>
      </fill>
    </dxf>
    <dxf>
      <font>
        <b/>
        <i val="0"/>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7CE"/>
      <color rgb="FF9C0006"/>
      <color rgb="FF006100"/>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12903</xdr:colOff>
      <xdr:row>9</xdr:row>
      <xdr:rowOff>9525</xdr:rowOff>
    </xdr:from>
    <xdr:to>
      <xdr:col>15</xdr:col>
      <xdr:colOff>609010</xdr:colOff>
      <xdr:row>25</xdr:row>
      <xdr:rowOff>351499</xdr:rowOff>
    </xdr:to>
    <xdr:pic>
      <xdr:nvPicPr>
        <xdr:cNvPr id="2" name="Afbeelding 1"/>
        <xdr:cNvPicPr>
          <a:picLocks noChangeAspect="1"/>
        </xdr:cNvPicPr>
      </xdr:nvPicPr>
      <xdr:blipFill>
        <a:blip xmlns:r="http://schemas.openxmlformats.org/officeDocument/2006/relationships" r:embed="rId1"/>
        <a:stretch>
          <a:fillRect/>
        </a:stretch>
      </xdr:blipFill>
      <xdr:spPr>
        <a:xfrm>
          <a:off x="13347903" y="1343025"/>
          <a:ext cx="4253707" cy="6685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12903</xdr:colOff>
      <xdr:row>9</xdr:row>
      <xdr:rowOff>9525</xdr:rowOff>
    </xdr:from>
    <xdr:to>
      <xdr:col>19</xdr:col>
      <xdr:colOff>609010</xdr:colOff>
      <xdr:row>16</xdr:row>
      <xdr:rowOff>46699</xdr:rowOff>
    </xdr:to>
    <xdr:pic>
      <xdr:nvPicPr>
        <xdr:cNvPr id="3" name="Afbeelding 2"/>
        <xdr:cNvPicPr>
          <a:picLocks noChangeAspect="1"/>
        </xdr:cNvPicPr>
      </xdr:nvPicPr>
      <xdr:blipFill>
        <a:blip xmlns:r="http://schemas.openxmlformats.org/officeDocument/2006/relationships" r:embed="rId1"/>
        <a:stretch>
          <a:fillRect/>
        </a:stretch>
      </xdr:blipFill>
      <xdr:spPr>
        <a:xfrm>
          <a:off x="13481253" y="2352675"/>
          <a:ext cx="4253707" cy="66856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13</xdr:col>
      <xdr:colOff>12903</xdr:colOff>
      <xdr:row>9</xdr:row>
      <xdr:rowOff>9525</xdr:rowOff>
    </xdr:from>
    <xdr:to>
      <xdr:col>19</xdr:col>
      <xdr:colOff>609010</xdr:colOff>
      <xdr:row>17</xdr:row>
      <xdr:rowOff>380074</xdr:rowOff>
    </xdr:to>
    <xdr:pic>
      <xdr:nvPicPr>
        <xdr:cNvPr id="6" name="Afbeelding 5"/>
        <xdr:cNvPicPr>
          <a:picLocks noChangeAspect="1"/>
        </xdr:cNvPicPr>
      </xdr:nvPicPr>
      <xdr:blipFill>
        <a:blip xmlns:r="http://schemas.openxmlformats.org/officeDocument/2006/relationships" r:embed="rId1"/>
        <a:stretch>
          <a:fillRect/>
        </a:stretch>
      </xdr:blipFill>
      <xdr:spPr>
        <a:xfrm>
          <a:off x="13481253" y="2352675"/>
          <a:ext cx="4253707" cy="66856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J37"/>
  <sheetViews>
    <sheetView topLeftCell="A4" workbookViewId="0">
      <selection activeCell="H7" sqref="H7"/>
    </sheetView>
  </sheetViews>
  <sheetFormatPr defaultColWidth="8.85546875" defaultRowHeight="15" x14ac:dyDescent="0.25"/>
  <cols>
    <col min="1" max="1" width="6.85546875" customWidth="1"/>
    <col min="2" max="2" width="7.42578125" customWidth="1"/>
    <col min="3" max="3" width="38.42578125" bestFit="1" customWidth="1"/>
    <col min="4" max="4" width="24.7109375" bestFit="1" customWidth="1"/>
    <col min="5" max="5" width="24.7109375" customWidth="1"/>
    <col min="6" max="6" width="22.42578125" bestFit="1" customWidth="1"/>
    <col min="7" max="7" width="15.42578125" bestFit="1" customWidth="1"/>
    <col min="8" max="8" width="52.28515625" bestFit="1" customWidth="1"/>
  </cols>
  <sheetData>
    <row r="1" spans="1:10" ht="15.75" thickBot="1" x14ac:dyDescent="0.3"/>
    <row r="2" spans="1:10" x14ac:dyDescent="0.25">
      <c r="C2" s="22" t="s">
        <v>0</v>
      </c>
      <c r="D2" s="31"/>
      <c r="F2" s="18" t="s">
        <v>64</v>
      </c>
      <c r="G2" s="18">
        <f>G37</f>
        <v>80</v>
      </c>
    </row>
    <row r="3" spans="1:10" x14ac:dyDescent="0.25">
      <c r="C3" s="23" t="s">
        <v>1</v>
      </c>
      <c r="D3" s="34"/>
      <c r="F3" s="18" t="s">
        <v>65</v>
      </c>
      <c r="G3" s="25"/>
    </row>
    <row r="4" spans="1:10" x14ac:dyDescent="0.25">
      <c r="C4" s="23" t="s">
        <v>2</v>
      </c>
      <c r="D4" s="32"/>
      <c r="F4" s="18" t="s">
        <v>63</v>
      </c>
      <c r="G4" s="18">
        <f>SUM(G2:G3)</f>
        <v>80</v>
      </c>
    </row>
    <row r="5" spans="1:10" ht="39" customHeight="1" x14ac:dyDescent="0.25">
      <c r="C5" s="23" t="s">
        <v>66</v>
      </c>
      <c r="D5" s="32"/>
    </row>
    <row r="6" spans="1:10" x14ac:dyDescent="0.25">
      <c r="C6" s="23" t="s">
        <v>70</v>
      </c>
      <c r="D6" s="32"/>
    </row>
    <row r="7" spans="1:10" ht="39.75" customHeight="1" thickBot="1" x14ac:dyDescent="0.3">
      <c r="C7" s="24" t="s">
        <v>69</v>
      </c>
      <c r="D7" s="33"/>
    </row>
    <row r="8" spans="1:10" x14ac:dyDescent="0.25">
      <c r="A8" s="21"/>
    </row>
    <row r="9" spans="1:10" x14ac:dyDescent="0.25">
      <c r="J9" t="s">
        <v>61</v>
      </c>
    </row>
    <row r="10" spans="1:10" x14ac:dyDescent="0.25">
      <c r="C10" s="2" t="s">
        <v>3</v>
      </c>
      <c r="D10" s="2" t="s">
        <v>4</v>
      </c>
      <c r="E10" s="2" t="s">
        <v>60</v>
      </c>
      <c r="F10" s="2" t="s">
        <v>5</v>
      </c>
      <c r="G10" s="2" t="s">
        <v>59</v>
      </c>
      <c r="H10" s="2" t="s">
        <v>6</v>
      </c>
    </row>
    <row r="11" spans="1:10" x14ac:dyDescent="0.25">
      <c r="C11" s="3" t="s">
        <v>7</v>
      </c>
      <c r="D11" s="3" t="s">
        <v>14</v>
      </c>
      <c r="E11" s="3">
        <v>20</v>
      </c>
      <c r="F11" s="3"/>
      <c r="G11" s="3">
        <f>SUM(G12:G15)</f>
        <v>20</v>
      </c>
      <c r="H11" s="30"/>
    </row>
    <row r="12" spans="1:10" ht="49.5" x14ac:dyDescent="0.3">
      <c r="C12" s="4" t="s">
        <v>8</v>
      </c>
      <c r="D12" s="5" t="s">
        <v>37</v>
      </c>
      <c r="E12" s="14">
        <v>5</v>
      </c>
      <c r="F12" s="13"/>
      <c r="G12" s="16">
        <f>PRODUCT(E12:F12)</f>
        <v>5</v>
      </c>
      <c r="H12" s="29"/>
    </row>
    <row r="13" spans="1:10" ht="90" x14ac:dyDescent="0.25">
      <c r="C13" s="4" t="s">
        <v>9</v>
      </c>
      <c r="D13" s="6" t="s">
        <v>38</v>
      </c>
      <c r="E13" s="15">
        <v>2</v>
      </c>
      <c r="F13" s="13"/>
      <c r="G13" s="16">
        <f>PRODUCT(E13:F13)</f>
        <v>2</v>
      </c>
      <c r="H13" s="29"/>
    </row>
    <row r="14" spans="1:10" ht="30" x14ac:dyDescent="0.25">
      <c r="C14" s="4" t="s">
        <v>10</v>
      </c>
      <c r="D14" s="6" t="s">
        <v>39</v>
      </c>
      <c r="E14" s="15">
        <v>4</v>
      </c>
      <c r="F14" s="13"/>
      <c r="G14" s="16">
        <f>PRODUCT(E14:F14)</f>
        <v>4</v>
      </c>
      <c r="H14" s="29"/>
    </row>
    <row r="15" spans="1:10" ht="30" x14ac:dyDescent="0.25">
      <c r="C15" s="4" t="s">
        <v>11</v>
      </c>
      <c r="D15" s="6" t="s">
        <v>40</v>
      </c>
      <c r="E15" s="15">
        <v>9</v>
      </c>
      <c r="F15" s="13"/>
      <c r="G15" s="16">
        <f>PRODUCT(E15:F15)</f>
        <v>9</v>
      </c>
      <c r="H15" s="29"/>
    </row>
    <row r="16" spans="1:10" x14ac:dyDescent="0.25">
      <c r="C16" s="3" t="s">
        <v>12</v>
      </c>
      <c r="D16" s="7" t="s">
        <v>13</v>
      </c>
      <c r="E16" s="7">
        <v>25</v>
      </c>
      <c r="F16" s="3"/>
      <c r="G16" s="3">
        <f>SUM(G17:G21)</f>
        <v>25</v>
      </c>
      <c r="H16" s="30"/>
      <c r="J16" s="1"/>
    </row>
    <row r="17" spans="3:8" ht="45" x14ac:dyDescent="0.25">
      <c r="C17" s="4" t="s">
        <v>15</v>
      </c>
      <c r="D17" s="6" t="s">
        <v>41</v>
      </c>
      <c r="E17" s="15">
        <v>7</v>
      </c>
      <c r="F17" s="26"/>
      <c r="G17" s="16">
        <f>PRODUCT(E17:F17)</f>
        <v>7</v>
      </c>
      <c r="H17" s="29"/>
    </row>
    <row r="18" spans="3:8" ht="30" x14ac:dyDescent="0.25">
      <c r="C18" s="4" t="s">
        <v>16</v>
      </c>
      <c r="D18" s="6" t="s">
        <v>49</v>
      </c>
      <c r="E18" s="15">
        <v>7</v>
      </c>
      <c r="F18" s="26"/>
      <c r="G18" s="16">
        <f>PRODUCT(E18:F18)</f>
        <v>7</v>
      </c>
      <c r="H18" s="29"/>
    </row>
    <row r="19" spans="3:8" ht="30" x14ac:dyDescent="0.25">
      <c r="C19" s="4" t="s">
        <v>17</v>
      </c>
      <c r="D19" s="6" t="s">
        <v>42</v>
      </c>
      <c r="E19" s="15">
        <v>5</v>
      </c>
      <c r="F19" s="26"/>
      <c r="G19" s="16">
        <f>PRODUCT(E19:F19)</f>
        <v>5</v>
      </c>
      <c r="H19" s="29"/>
    </row>
    <row r="20" spans="3:8" ht="30" x14ac:dyDescent="0.25">
      <c r="C20" s="4" t="s">
        <v>18</v>
      </c>
      <c r="D20" s="6" t="s">
        <v>50</v>
      </c>
      <c r="E20" s="15">
        <v>2</v>
      </c>
      <c r="F20" s="26"/>
      <c r="G20" s="16">
        <f>PRODUCT(E20:F20)</f>
        <v>2</v>
      </c>
      <c r="H20" s="29"/>
    </row>
    <row r="21" spans="3:8" ht="45" x14ac:dyDescent="0.25">
      <c r="C21" s="4" t="s">
        <v>19</v>
      </c>
      <c r="D21" s="6" t="s">
        <v>43</v>
      </c>
      <c r="E21" s="15">
        <v>4</v>
      </c>
      <c r="F21" s="26"/>
      <c r="G21" s="16">
        <f>PRODUCT(E21:F21)</f>
        <v>4</v>
      </c>
      <c r="H21" s="29"/>
    </row>
    <row r="22" spans="3:8" x14ac:dyDescent="0.25">
      <c r="C22" s="3" t="s">
        <v>20</v>
      </c>
      <c r="D22" s="8" t="s">
        <v>21</v>
      </c>
      <c r="E22" s="8">
        <v>13</v>
      </c>
      <c r="F22" s="3"/>
      <c r="G22" s="28">
        <f>SUM(G23:G27)</f>
        <v>13</v>
      </c>
      <c r="H22" s="30"/>
    </row>
    <row r="23" spans="3:8" ht="30" x14ac:dyDescent="0.25">
      <c r="C23" s="4" t="s">
        <v>22</v>
      </c>
      <c r="D23" s="6" t="s">
        <v>51</v>
      </c>
      <c r="E23" s="15">
        <v>0</v>
      </c>
      <c r="F23" s="26"/>
      <c r="G23" s="16">
        <f>PRODUCT(E23:F23)</f>
        <v>0</v>
      </c>
      <c r="H23" s="29"/>
    </row>
    <row r="24" spans="3:8" x14ac:dyDescent="0.25">
      <c r="C24" s="4" t="s">
        <v>23</v>
      </c>
      <c r="D24" s="6" t="s">
        <v>44</v>
      </c>
      <c r="E24" s="15">
        <v>5</v>
      </c>
      <c r="F24" s="26"/>
      <c r="G24" s="16">
        <f>PRODUCT(E24:F24)</f>
        <v>5</v>
      </c>
      <c r="H24" s="29"/>
    </row>
    <row r="25" spans="3:8" x14ac:dyDescent="0.25">
      <c r="C25" s="4" t="s">
        <v>24</v>
      </c>
      <c r="D25" s="6" t="s">
        <v>45</v>
      </c>
      <c r="E25" s="15">
        <v>4</v>
      </c>
      <c r="F25" s="26"/>
      <c r="G25" s="16">
        <f>PRODUCT(E25:F25)</f>
        <v>4</v>
      </c>
      <c r="H25" s="29"/>
    </row>
    <row r="26" spans="3:8" ht="30" x14ac:dyDescent="0.25">
      <c r="C26" s="4" t="s">
        <v>25</v>
      </c>
      <c r="D26" s="6" t="s">
        <v>46</v>
      </c>
      <c r="E26" s="15">
        <v>0</v>
      </c>
      <c r="F26" s="26"/>
      <c r="G26" s="16">
        <f>PRODUCT(E26:F26)</f>
        <v>0</v>
      </c>
      <c r="H26" s="29"/>
    </row>
    <row r="27" spans="3:8" ht="30" x14ac:dyDescent="0.25">
      <c r="C27" s="4" t="s">
        <v>26</v>
      </c>
      <c r="D27" s="6" t="s">
        <v>52</v>
      </c>
      <c r="E27" s="15">
        <v>4</v>
      </c>
      <c r="F27" s="26"/>
      <c r="G27" s="16">
        <f>PRODUCT(E27:F27)</f>
        <v>4</v>
      </c>
      <c r="H27" s="29"/>
    </row>
    <row r="28" spans="3:8" x14ac:dyDescent="0.25">
      <c r="C28" s="3" t="s">
        <v>27</v>
      </c>
      <c r="D28" s="8" t="s">
        <v>28</v>
      </c>
      <c r="E28" s="8">
        <v>22</v>
      </c>
      <c r="F28" s="3"/>
      <c r="G28" s="3">
        <f>SUM(G29:G36)</f>
        <v>22</v>
      </c>
      <c r="H28" s="30"/>
    </row>
    <row r="29" spans="3:8" ht="30" x14ac:dyDescent="0.25">
      <c r="C29" s="4" t="s">
        <v>29</v>
      </c>
      <c r="D29" s="6" t="s">
        <v>53</v>
      </c>
      <c r="E29" s="15">
        <v>9</v>
      </c>
      <c r="F29" s="26"/>
      <c r="G29" s="16">
        <f t="shared" ref="G29:G36" si="0">PRODUCT(E29:F29)</f>
        <v>9</v>
      </c>
      <c r="H29" s="29"/>
    </row>
    <row r="30" spans="3:8" ht="45" x14ac:dyDescent="0.25">
      <c r="C30" s="4" t="s">
        <v>30</v>
      </c>
      <c r="D30" s="6" t="s">
        <v>54</v>
      </c>
      <c r="E30" s="15">
        <v>5</v>
      </c>
      <c r="F30" s="26"/>
      <c r="G30" s="16">
        <f t="shared" si="0"/>
        <v>5</v>
      </c>
      <c r="H30" s="29"/>
    </row>
    <row r="31" spans="3:8" ht="45" x14ac:dyDescent="0.25">
      <c r="C31" s="4" t="s">
        <v>31</v>
      </c>
      <c r="D31" s="6" t="s">
        <v>55</v>
      </c>
      <c r="E31" s="15">
        <v>2</v>
      </c>
      <c r="F31" s="26"/>
      <c r="G31" s="16">
        <f t="shared" si="0"/>
        <v>2</v>
      </c>
      <c r="H31" s="29"/>
    </row>
    <row r="32" spans="3:8" ht="30" x14ac:dyDescent="0.25">
      <c r="C32" s="4" t="s">
        <v>32</v>
      </c>
      <c r="D32" s="6" t="s">
        <v>56</v>
      </c>
      <c r="E32" s="15">
        <v>2</v>
      </c>
      <c r="F32" s="26"/>
      <c r="G32" s="16">
        <f t="shared" si="0"/>
        <v>2</v>
      </c>
      <c r="H32" s="29"/>
    </row>
    <row r="33" spans="3:8" ht="30" x14ac:dyDescent="0.25">
      <c r="C33" s="4" t="s">
        <v>33</v>
      </c>
      <c r="D33" s="6" t="s">
        <v>47</v>
      </c>
      <c r="E33" s="15">
        <v>0</v>
      </c>
      <c r="F33" s="26"/>
      <c r="G33" s="16">
        <f t="shared" si="0"/>
        <v>0</v>
      </c>
      <c r="H33" s="29"/>
    </row>
    <row r="34" spans="3:8" ht="45" x14ac:dyDescent="0.25">
      <c r="C34" s="4" t="s">
        <v>34</v>
      </c>
      <c r="D34" s="6" t="s">
        <v>57</v>
      </c>
      <c r="E34" s="15">
        <v>2</v>
      </c>
      <c r="F34" s="26"/>
      <c r="G34" s="16">
        <f t="shared" si="0"/>
        <v>2</v>
      </c>
      <c r="H34" s="29"/>
    </row>
    <row r="35" spans="3:8" ht="30" x14ac:dyDescent="0.25">
      <c r="C35" s="4" t="s">
        <v>35</v>
      </c>
      <c r="D35" s="6" t="s">
        <v>48</v>
      </c>
      <c r="E35" s="15">
        <v>2</v>
      </c>
      <c r="F35" s="26"/>
      <c r="G35" s="16">
        <f t="shared" si="0"/>
        <v>2</v>
      </c>
      <c r="H35" s="29"/>
    </row>
    <row r="36" spans="3:8" ht="30.75" thickBot="1" x14ac:dyDescent="0.3">
      <c r="C36" s="11" t="s">
        <v>36</v>
      </c>
      <c r="D36" s="12" t="s">
        <v>58</v>
      </c>
      <c r="E36" s="17">
        <v>0</v>
      </c>
      <c r="F36" s="27"/>
      <c r="G36" s="19">
        <f t="shared" si="0"/>
        <v>0</v>
      </c>
      <c r="H36" s="29"/>
    </row>
    <row r="37" spans="3:8" x14ac:dyDescent="0.25">
      <c r="C37" s="9"/>
      <c r="D37" s="10" t="s">
        <v>62</v>
      </c>
      <c r="E37" s="9">
        <f>SUM(E12:E15,E17:E21,E23:E27,E29:E35)</f>
        <v>80</v>
      </c>
      <c r="F37" s="9"/>
      <c r="G37" s="9">
        <f>SUM(G12:G15,G17:G21,G23:G27,G29:G36)</f>
        <v>80</v>
      </c>
      <c r="H37" s="20"/>
    </row>
  </sheetData>
  <conditionalFormatting sqref="G11">
    <cfRule type="cellIs" dxfId="38" priority="21" operator="equal">
      <formula>10</formula>
    </cfRule>
    <cfRule type="cellIs" dxfId="37" priority="22" operator="lessThan">
      <formula>10</formula>
    </cfRule>
    <cfRule type="cellIs" dxfId="36" priority="23" operator="greaterThan">
      <formula>10</formula>
    </cfRule>
  </conditionalFormatting>
  <conditionalFormatting sqref="G16">
    <cfRule type="cellIs" dxfId="35" priority="3" operator="equal">
      <formula>0</formula>
    </cfRule>
    <cfRule type="cellIs" dxfId="34" priority="15" operator="greaterThan">
      <formula>0</formula>
    </cfRule>
  </conditionalFormatting>
  <conditionalFormatting sqref="G22">
    <cfRule type="cellIs" dxfId="33" priority="8" operator="greaterThan">
      <formula>6.5</formula>
    </cfRule>
    <cfRule type="cellIs" dxfId="32" priority="9" operator="equal">
      <formula>6.5</formula>
    </cfRule>
    <cfRule type="cellIs" dxfId="31" priority="10" operator="lessThan">
      <formula>6.5</formula>
    </cfRule>
  </conditionalFormatting>
  <conditionalFormatting sqref="G28">
    <cfRule type="cellIs" dxfId="30" priority="4" operator="greaterThan">
      <formula>11</formula>
    </cfRule>
    <cfRule type="cellIs" dxfId="29" priority="5" operator="lessThan">
      <formula>11</formula>
    </cfRule>
    <cfRule type="cellIs" dxfId="28" priority="6" operator="equal">
      <formula>11</formula>
    </cfRule>
  </conditionalFormatting>
  <conditionalFormatting sqref="G37">
    <cfRule type="expression" dxfId="27" priority="1">
      <formula>AND(G11&gt;10,G22&gt;6.5,G28&gt;11)</formula>
    </cfRule>
    <cfRule type="expression" dxfId="26" priority="2">
      <formula>OR(G11&lt;=10,G22&lt;=6.5,G28&lt;=11)</formula>
    </cfRule>
  </conditionalFormatting>
  <dataValidations count="1">
    <dataValidation type="list" allowBlank="1" showInputMessage="1" showErrorMessage="1" sqref="F12:F15 F17:F21 F23:F27 F29:F36"/>
  </dataValidations>
  <pageMargins left="0.7" right="0.7" top="0.75" bottom="0.75" header="0.3" footer="0.3"/>
  <pageSetup paperSize="9" orientation="portrait" r:id="rId1"/>
  <ignoredErrors>
    <ignoredError sqref="G16 G22 G28"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N37"/>
  <sheetViews>
    <sheetView tabSelected="1" topLeftCell="F32" workbookViewId="0">
      <selection activeCell="L14" sqref="L14"/>
    </sheetView>
  </sheetViews>
  <sheetFormatPr defaultColWidth="8.85546875" defaultRowHeight="15" x14ac:dyDescent="0.25"/>
  <cols>
    <col min="1" max="1" width="6.85546875" customWidth="1"/>
    <col min="2" max="2" width="7.42578125" customWidth="1"/>
    <col min="3" max="3" width="38.42578125" bestFit="1" customWidth="1"/>
    <col min="4" max="4" width="24.7109375" bestFit="1" customWidth="1"/>
    <col min="5" max="5" width="24.7109375" customWidth="1"/>
    <col min="6" max="8" width="22.42578125" bestFit="1" customWidth="1"/>
    <col min="9" max="9" width="15.42578125" bestFit="1" customWidth="1"/>
    <col min="10" max="12" width="52.28515625" bestFit="1" customWidth="1"/>
  </cols>
  <sheetData>
    <row r="1" spans="1:14" ht="15.75" thickBot="1" x14ac:dyDescent="0.3"/>
    <row r="2" spans="1:14" x14ac:dyDescent="0.25">
      <c r="C2" s="22" t="s">
        <v>0</v>
      </c>
      <c r="D2" s="31" t="s">
        <v>71</v>
      </c>
      <c r="F2" s="18" t="s">
        <v>64</v>
      </c>
      <c r="G2" s="18" t="s">
        <v>64</v>
      </c>
      <c r="H2" s="18" t="s">
        <v>64</v>
      </c>
      <c r="I2" s="18">
        <f>I37</f>
        <v>46.5</v>
      </c>
    </row>
    <row r="3" spans="1:14" x14ac:dyDescent="0.25">
      <c r="C3" s="23" t="s">
        <v>1</v>
      </c>
      <c r="D3" s="34">
        <v>42745</v>
      </c>
      <c r="F3" s="18" t="s">
        <v>65</v>
      </c>
      <c r="G3" s="18" t="s">
        <v>65</v>
      </c>
      <c r="H3" s="18" t="s">
        <v>65</v>
      </c>
      <c r="I3" s="25"/>
    </row>
    <row r="4" spans="1:14" x14ac:dyDescent="0.25">
      <c r="C4" s="23" t="s">
        <v>2</v>
      </c>
      <c r="D4" s="32" t="s">
        <v>72</v>
      </c>
      <c r="F4" s="18" t="s">
        <v>63</v>
      </c>
      <c r="G4" s="18" t="s">
        <v>63</v>
      </c>
      <c r="H4" s="18" t="s">
        <v>63</v>
      </c>
      <c r="I4" s="18">
        <f>SUM(I2:I3)</f>
        <v>46.5</v>
      </c>
    </row>
    <row r="5" spans="1:14" ht="39" customHeight="1" x14ac:dyDescent="0.25">
      <c r="C5" s="23" t="s">
        <v>66</v>
      </c>
      <c r="D5" s="32"/>
    </row>
    <row r="6" spans="1:14" x14ac:dyDescent="0.25">
      <c r="C6" s="23" t="s">
        <v>85</v>
      </c>
      <c r="D6" s="32" t="s">
        <v>86</v>
      </c>
    </row>
    <row r="7" spans="1:14" ht="39.75" customHeight="1" thickBot="1" x14ac:dyDescent="0.3">
      <c r="C7" s="24" t="s">
        <v>68</v>
      </c>
      <c r="D7" s="33"/>
    </row>
    <row r="8" spans="1:14" x14ac:dyDescent="0.25">
      <c r="A8" s="21"/>
      <c r="F8" t="s">
        <v>99</v>
      </c>
      <c r="G8" t="s">
        <v>101</v>
      </c>
      <c r="H8" t="s">
        <v>100</v>
      </c>
      <c r="I8" t="s">
        <v>99</v>
      </c>
      <c r="J8" t="s">
        <v>99</v>
      </c>
      <c r="K8" t="s">
        <v>101</v>
      </c>
      <c r="L8" t="s">
        <v>100</v>
      </c>
    </row>
    <row r="9" spans="1:14" x14ac:dyDescent="0.25">
      <c r="N9" t="s">
        <v>61</v>
      </c>
    </row>
    <row r="10" spans="1:14" x14ac:dyDescent="0.25">
      <c r="C10" s="2" t="s">
        <v>3</v>
      </c>
      <c r="D10" s="2" t="s">
        <v>4</v>
      </c>
      <c r="E10" s="2" t="s">
        <v>98</v>
      </c>
      <c r="F10" s="2" t="s">
        <v>5</v>
      </c>
      <c r="G10" s="2" t="s">
        <v>5</v>
      </c>
      <c r="H10" s="2" t="s">
        <v>5</v>
      </c>
      <c r="I10" s="2" t="s">
        <v>59</v>
      </c>
      <c r="J10" s="2" t="s">
        <v>6</v>
      </c>
      <c r="K10" s="2" t="s">
        <v>6</v>
      </c>
      <c r="L10" s="2" t="s">
        <v>6</v>
      </c>
    </row>
    <row r="11" spans="1:14" x14ac:dyDescent="0.25">
      <c r="C11" s="3" t="s">
        <v>7</v>
      </c>
      <c r="D11" s="3" t="s">
        <v>14</v>
      </c>
      <c r="E11" s="3">
        <v>19</v>
      </c>
      <c r="F11" s="3"/>
      <c r="G11" s="3"/>
      <c r="H11" s="3"/>
      <c r="I11" s="3">
        <f>SUM(I12:I15)</f>
        <v>12.399999999999999</v>
      </c>
      <c r="J11" s="30"/>
      <c r="K11" s="30"/>
      <c r="L11" s="30"/>
    </row>
    <row r="12" spans="1:14" ht="195.75" x14ac:dyDescent="0.3">
      <c r="C12" s="4" t="s">
        <v>8</v>
      </c>
      <c r="D12" s="5" t="s">
        <v>37</v>
      </c>
      <c r="E12" s="14">
        <v>7</v>
      </c>
      <c r="F12" s="13">
        <v>0.7</v>
      </c>
      <c r="G12" s="13">
        <v>0.6</v>
      </c>
      <c r="H12" s="13">
        <v>0.7</v>
      </c>
      <c r="I12" s="16">
        <f>PRODUCT(E12:F12)</f>
        <v>4.8999999999999995</v>
      </c>
      <c r="J12" s="29" t="s">
        <v>74</v>
      </c>
      <c r="K12" s="29" t="s">
        <v>102</v>
      </c>
      <c r="L12" s="29" t="s">
        <v>123</v>
      </c>
    </row>
    <row r="13" spans="1:14" ht="90" x14ac:dyDescent="0.25">
      <c r="C13" s="4" t="s">
        <v>9</v>
      </c>
      <c r="D13" s="6" t="s">
        <v>38</v>
      </c>
      <c r="E13" s="15">
        <v>3</v>
      </c>
      <c r="F13" s="13">
        <v>0.5</v>
      </c>
      <c r="G13" s="13">
        <v>0.4</v>
      </c>
      <c r="H13" s="13">
        <v>0.6</v>
      </c>
      <c r="I13" s="16">
        <f>PRODUCT(E13:F13)</f>
        <v>1.5</v>
      </c>
      <c r="J13" s="29" t="s">
        <v>75</v>
      </c>
      <c r="K13" s="29" t="s">
        <v>103</v>
      </c>
      <c r="L13" s="29" t="s">
        <v>124</v>
      </c>
    </row>
    <row r="14" spans="1:14" ht="60" x14ac:dyDescent="0.25">
      <c r="C14" s="4" t="s">
        <v>10</v>
      </c>
      <c r="D14" s="6" t="s">
        <v>39</v>
      </c>
      <c r="E14" s="15">
        <v>3</v>
      </c>
      <c r="F14" s="13">
        <v>0.6</v>
      </c>
      <c r="G14" s="13">
        <v>0.6</v>
      </c>
      <c r="H14" s="13">
        <v>0.6</v>
      </c>
      <c r="I14" s="16">
        <f>PRODUCT(E14:F14)</f>
        <v>1.7999999999999998</v>
      </c>
      <c r="J14" s="29" t="s">
        <v>76</v>
      </c>
      <c r="K14" s="29" t="s">
        <v>104</v>
      </c>
      <c r="L14" s="29" t="s">
        <v>125</v>
      </c>
    </row>
    <row r="15" spans="1:14" ht="105" x14ac:dyDescent="0.25">
      <c r="C15" s="4" t="s">
        <v>11</v>
      </c>
      <c r="D15" s="6" t="s">
        <v>40</v>
      </c>
      <c r="E15" s="15">
        <v>6</v>
      </c>
      <c r="F15" s="13">
        <v>0.7</v>
      </c>
      <c r="G15" s="13">
        <v>0.5</v>
      </c>
      <c r="H15" s="13">
        <v>0.5</v>
      </c>
      <c r="I15" s="16">
        <f>PRODUCT(E15:F15)</f>
        <v>4.1999999999999993</v>
      </c>
      <c r="J15" s="29" t="s">
        <v>77</v>
      </c>
      <c r="K15" s="29" t="s">
        <v>105</v>
      </c>
      <c r="L15" s="29" t="s">
        <v>126</v>
      </c>
    </row>
    <row r="16" spans="1:14" x14ac:dyDescent="0.25">
      <c r="C16" s="3" t="s">
        <v>12</v>
      </c>
      <c r="D16" s="7" t="s">
        <v>13</v>
      </c>
      <c r="E16" s="7">
        <v>13</v>
      </c>
      <c r="F16" s="3"/>
      <c r="G16" s="3"/>
      <c r="H16" s="3"/>
      <c r="I16" s="3">
        <f>SUM(I17:I21)</f>
        <v>6.8</v>
      </c>
      <c r="J16" s="30"/>
      <c r="K16" s="30"/>
      <c r="L16" s="30"/>
      <c r="N16" s="1"/>
    </row>
    <row r="17" spans="3:12" ht="75" x14ac:dyDescent="0.25">
      <c r="C17" s="4" t="s">
        <v>15</v>
      </c>
      <c r="D17" s="6" t="s">
        <v>41</v>
      </c>
      <c r="E17" s="15">
        <v>3</v>
      </c>
      <c r="F17" s="26">
        <v>0.5</v>
      </c>
      <c r="G17" s="26">
        <v>0.5</v>
      </c>
      <c r="H17" s="26">
        <v>0.6</v>
      </c>
      <c r="I17" s="16">
        <f>PRODUCT(E17:F17)</f>
        <v>1.5</v>
      </c>
      <c r="J17" s="29" t="s">
        <v>78</v>
      </c>
      <c r="K17" s="29" t="s">
        <v>106</v>
      </c>
      <c r="L17" s="29" t="s">
        <v>127</v>
      </c>
    </row>
    <row r="18" spans="3:12" ht="45" x14ac:dyDescent="0.25">
      <c r="C18" s="4" t="s">
        <v>16</v>
      </c>
      <c r="D18" s="6" t="s">
        <v>49</v>
      </c>
      <c r="E18" s="15">
        <v>3</v>
      </c>
      <c r="F18" s="26">
        <v>0.5</v>
      </c>
      <c r="G18" s="26">
        <v>0.5</v>
      </c>
      <c r="H18" s="26">
        <v>0.6</v>
      </c>
      <c r="I18" s="16">
        <f>PRODUCT(E18:F18)</f>
        <v>1.5</v>
      </c>
      <c r="J18" s="29" t="s">
        <v>79</v>
      </c>
      <c r="K18" s="29" t="s">
        <v>107</v>
      </c>
      <c r="L18" s="29" t="s">
        <v>128</v>
      </c>
    </row>
    <row r="19" spans="3:12" ht="75" x14ac:dyDescent="0.25">
      <c r="C19" s="4" t="s">
        <v>17</v>
      </c>
      <c r="D19" s="6" t="s">
        <v>42</v>
      </c>
      <c r="E19" s="15">
        <v>3</v>
      </c>
      <c r="F19" s="26">
        <v>0.7</v>
      </c>
      <c r="G19" s="26">
        <v>0.4</v>
      </c>
      <c r="H19" s="26">
        <v>0.6</v>
      </c>
      <c r="I19" s="16">
        <f>PRODUCT(E19:F19)</f>
        <v>2.0999999999999996</v>
      </c>
      <c r="J19" s="29"/>
      <c r="K19" s="29" t="s">
        <v>108</v>
      </c>
      <c r="L19" s="29" t="s">
        <v>129</v>
      </c>
    </row>
    <row r="20" spans="3:12" ht="135" x14ac:dyDescent="0.25">
      <c r="C20" s="4" t="s">
        <v>18</v>
      </c>
      <c r="D20" s="6" t="s">
        <v>50</v>
      </c>
      <c r="E20" s="15">
        <v>2</v>
      </c>
      <c r="F20" s="26">
        <v>0.1</v>
      </c>
      <c r="G20" s="26">
        <v>0.3</v>
      </c>
      <c r="H20" s="26">
        <v>0.7</v>
      </c>
      <c r="I20" s="16">
        <f>PRODUCT(E20:F20)</f>
        <v>0.2</v>
      </c>
      <c r="J20" s="29" t="s">
        <v>80</v>
      </c>
      <c r="K20" s="29" t="s">
        <v>109</v>
      </c>
      <c r="L20" s="29" t="s">
        <v>130</v>
      </c>
    </row>
    <row r="21" spans="3:12" ht="45" x14ac:dyDescent="0.25">
      <c r="C21" s="4" t="s">
        <v>19</v>
      </c>
      <c r="D21" s="6" t="s">
        <v>43</v>
      </c>
      <c r="E21" s="15">
        <v>3</v>
      </c>
      <c r="F21" s="26">
        <v>0.5</v>
      </c>
      <c r="G21" s="26">
        <v>0.4</v>
      </c>
      <c r="H21" s="26">
        <v>0.5</v>
      </c>
      <c r="I21" s="16">
        <f>PRODUCT(E21:F21)</f>
        <v>1.5</v>
      </c>
      <c r="J21" s="29" t="s">
        <v>81</v>
      </c>
      <c r="K21" s="29" t="s">
        <v>110</v>
      </c>
      <c r="L21" s="29" t="s">
        <v>131</v>
      </c>
    </row>
    <row r="22" spans="3:12" x14ac:dyDescent="0.25">
      <c r="C22" s="3" t="s">
        <v>20</v>
      </c>
      <c r="D22" s="8" t="s">
        <v>21</v>
      </c>
      <c r="E22" s="8">
        <v>23</v>
      </c>
      <c r="F22" s="3"/>
      <c r="G22" s="3"/>
      <c r="H22" s="3"/>
      <c r="I22" s="28">
        <f>SUM(I23:I27)</f>
        <v>11.8</v>
      </c>
      <c r="J22" s="30"/>
      <c r="K22" s="30"/>
      <c r="L22" s="30"/>
    </row>
    <row r="23" spans="3:12" ht="165" x14ac:dyDescent="0.25">
      <c r="C23" s="4" t="s">
        <v>22</v>
      </c>
      <c r="D23" s="6" t="s">
        <v>51</v>
      </c>
      <c r="E23" s="15">
        <v>3</v>
      </c>
      <c r="F23" s="26">
        <v>0.6</v>
      </c>
      <c r="G23" s="26">
        <v>0.4</v>
      </c>
      <c r="H23" s="26">
        <v>0.4</v>
      </c>
      <c r="I23" s="16">
        <f>PRODUCT(E23:F23)</f>
        <v>1.7999999999999998</v>
      </c>
      <c r="J23" s="29" t="s">
        <v>82</v>
      </c>
      <c r="K23" s="29" t="s">
        <v>111</v>
      </c>
      <c r="L23" s="29" t="s">
        <v>132</v>
      </c>
    </row>
    <row r="24" spans="3:12" ht="45" x14ac:dyDescent="0.25">
      <c r="C24" s="4" t="s">
        <v>23</v>
      </c>
      <c r="D24" s="6" t="s">
        <v>44</v>
      </c>
      <c r="E24" s="15">
        <v>6</v>
      </c>
      <c r="F24" s="26">
        <v>0.6</v>
      </c>
      <c r="G24" s="26">
        <v>0.5</v>
      </c>
      <c r="H24" s="26">
        <v>0.5</v>
      </c>
      <c r="I24" s="16">
        <f>PRODUCT(E24:F24)</f>
        <v>3.5999999999999996</v>
      </c>
      <c r="J24" s="29"/>
      <c r="K24" s="29" t="s">
        <v>112</v>
      </c>
      <c r="L24" s="29" t="s">
        <v>133</v>
      </c>
    </row>
    <row r="25" spans="3:12" ht="75" x14ac:dyDescent="0.25">
      <c r="C25" s="4" t="s">
        <v>24</v>
      </c>
      <c r="D25" s="6" t="s">
        <v>45</v>
      </c>
      <c r="E25" s="15">
        <v>6</v>
      </c>
      <c r="F25" s="26">
        <v>0.4</v>
      </c>
      <c r="G25" s="26">
        <v>0.4</v>
      </c>
      <c r="H25" s="26">
        <v>0.8</v>
      </c>
      <c r="I25" s="16">
        <f>PRODUCT(E25:F25)</f>
        <v>2.4000000000000004</v>
      </c>
      <c r="J25" s="29" t="s">
        <v>83</v>
      </c>
      <c r="K25" s="29" t="s">
        <v>113</v>
      </c>
      <c r="L25" s="29" t="s">
        <v>134</v>
      </c>
    </row>
    <row r="26" spans="3:12" ht="75" x14ac:dyDescent="0.25">
      <c r="C26" s="4" t="s">
        <v>25</v>
      </c>
      <c r="D26" s="6" t="s">
        <v>46</v>
      </c>
      <c r="E26" s="15">
        <v>3</v>
      </c>
      <c r="F26" s="26">
        <v>0.5</v>
      </c>
      <c r="G26" s="26">
        <v>0.5</v>
      </c>
      <c r="H26" s="26">
        <v>0.7</v>
      </c>
      <c r="I26" s="16">
        <f>PRODUCT(E26:F26)</f>
        <v>1.5</v>
      </c>
      <c r="J26" s="29"/>
      <c r="K26" s="29" t="s">
        <v>114</v>
      </c>
      <c r="L26" s="29" t="s">
        <v>135</v>
      </c>
    </row>
    <row r="27" spans="3:12" ht="45" x14ac:dyDescent="0.25">
      <c r="C27" s="4" t="s">
        <v>26</v>
      </c>
      <c r="D27" s="6" t="s">
        <v>52</v>
      </c>
      <c r="E27" s="15">
        <v>5</v>
      </c>
      <c r="F27" s="26">
        <v>0.5</v>
      </c>
      <c r="G27" s="26">
        <v>0.6</v>
      </c>
      <c r="H27" s="26">
        <v>0.5</v>
      </c>
      <c r="I27" s="16">
        <f>PRODUCT(E27:F27)</f>
        <v>2.5</v>
      </c>
      <c r="J27" s="29"/>
      <c r="K27" s="29" t="s">
        <v>115</v>
      </c>
      <c r="L27" s="29" t="s">
        <v>136</v>
      </c>
    </row>
    <row r="28" spans="3:12" x14ac:dyDescent="0.25">
      <c r="C28" s="3" t="s">
        <v>27</v>
      </c>
      <c r="D28" s="8" t="s">
        <v>28</v>
      </c>
      <c r="E28" s="8">
        <v>25</v>
      </c>
      <c r="F28" s="3"/>
      <c r="G28" s="3"/>
      <c r="H28" s="3"/>
      <c r="I28" s="3">
        <f>SUM(I29:I36)</f>
        <v>15.499999999999996</v>
      </c>
      <c r="J28" s="30"/>
      <c r="K28" s="30"/>
      <c r="L28" s="30"/>
    </row>
    <row r="29" spans="3:12" ht="30" x14ac:dyDescent="0.25">
      <c r="C29" s="4" t="s">
        <v>29</v>
      </c>
      <c r="D29" s="6" t="s">
        <v>53</v>
      </c>
      <c r="E29" s="15">
        <v>6</v>
      </c>
      <c r="F29" s="26">
        <v>0.7</v>
      </c>
      <c r="G29" s="26">
        <v>0.7</v>
      </c>
      <c r="H29" s="26">
        <v>0.6</v>
      </c>
      <c r="I29" s="16">
        <f t="shared" ref="I29:I36" si="0">PRODUCT(E29:F29)</f>
        <v>4.1999999999999993</v>
      </c>
      <c r="J29" s="29"/>
      <c r="K29" s="29" t="s">
        <v>116</v>
      </c>
      <c r="L29" s="29" t="s">
        <v>137</v>
      </c>
    </row>
    <row r="30" spans="3:12" ht="45" x14ac:dyDescent="0.25">
      <c r="C30" s="4" t="s">
        <v>30</v>
      </c>
      <c r="D30" s="6" t="s">
        <v>54</v>
      </c>
      <c r="E30" s="15">
        <v>3</v>
      </c>
      <c r="F30" s="26">
        <v>0.6</v>
      </c>
      <c r="G30" s="26">
        <v>0.6</v>
      </c>
      <c r="H30" s="26">
        <v>0.2</v>
      </c>
      <c r="I30" s="16">
        <f t="shared" si="0"/>
        <v>1.7999999999999998</v>
      </c>
      <c r="J30" s="29"/>
      <c r="K30" s="29" t="s">
        <v>117</v>
      </c>
      <c r="L30" s="29" t="s">
        <v>138</v>
      </c>
    </row>
    <row r="31" spans="3:12" ht="75" x14ac:dyDescent="0.25">
      <c r="C31" s="4" t="s">
        <v>31</v>
      </c>
      <c r="D31" s="6" t="s">
        <v>55</v>
      </c>
      <c r="E31" s="15">
        <v>3</v>
      </c>
      <c r="F31" s="26">
        <v>0.5</v>
      </c>
      <c r="G31" s="26">
        <v>0.4</v>
      </c>
      <c r="H31" s="26">
        <v>0.7</v>
      </c>
      <c r="I31" s="16">
        <f t="shared" si="0"/>
        <v>1.5</v>
      </c>
      <c r="J31" s="29" t="s">
        <v>84</v>
      </c>
      <c r="K31" s="29" t="s">
        <v>118</v>
      </c>
      <c r="L31" s="29" t="s">
        <v>139</v>
      </c>
    </row>
    <row r="32" spans="3:12" ht="30" x14ac:dyDescent="0.25">
      <c r="C32" s="4" t="s">
        <v>32</v>
      </c>
      <c r="D32" s="6" t="s">
        <v>56</v>
      </c>
      <c r="E32" s="15">
        <v>2</v>
      </c>
      <c r="F32" s="26">
        <v>0.7</v>
      </c>
      <c r="G32" s="26">
        <v>0.6</v>
      </c>
      <c r="H32" s="26">
        <v>0.6</v>
      </c>
      <c r="I32" s="16">
        <f t="shared" si="0"/>
        <v>1.4</v>
      </c>
      <c r="J32" s="29"/>
      <c r="K32" s="29"/>
      <c r="L32" s="29" t="s">
        <v>140</v>
      </c>
    </row>
    <row r="33" spans="3:12" ht="180" x14ac:dyDescent="0.25">
      <c r="C33" s="4" t="s">
        <v>33</v>
      </c>
      <c r="D33" s="6" t="s">
        <v>47</v>
      </c>
      <c r="E33" s="15">
        <v>3</v>
      </c>
      <c r="F33" s="26">
        <v>0.5</v>
      </c>
      <c r="G33" s="26">
        <v>0.5</v>
      </c>
      <c r="H33" s="26">
        <v>0.4</v>
      </c>
      <c r="I33" s="16">
        <f t="shared" si="0"/>
        <v>1.5</v>
      </c>
      <c r="J33" s="29"/>
      <c r="K33" s="29" t="s">
        <v>119</v>
      </c>
      <c r="L33" s="29" t="s">
        <v>141</v>
      </c>
    </row>
    <row r="34" spans="3:12" ht="75" x14ac:dyDescent="0.25">
      <c r="C34" s="4" t="s">
        <v>34</v>
      </c>
      <c r="D34" s="6" t="s">
        <v>57</v>
      </c>
      <c r="E34" s="15">
        <v>3</v>
      </c>
      <c r="F34" s="26">
        <v>0.7</v>
      </c>
      <c r="G34" s="26">
        <v>0.5</v>
      </c>
      <c r="H34" s="26">
        <v>0.6</v>
      </c>
      <c r="I34" s="16">
        <f t="shared" si="0"/>
        <v>2.0999999999999996</v>
      </c>
      <c r="J34" s="29"/>
      <c r="K34" s="29" t="s">
        <v>120</v>
      </c>
      <c r="L34" s="29" t="s">
        <v>142</v>
      </c>
    </row>
    <row r="35" spans="3:12" ht="45" x14ac:dyDescent="0.25">
      <c r="C35" s="4" t="s">
        <v>35</v>
      </c>
      <c r="D35" s="6" t="s">
        <v>48</v>
      </c>
      <c r="E35" s="15">
        <v>2</v>
      </c>
      <c r="F35" s="26">
        <v>0.6</v>
      </c>
      <c r="G35" s="26">
        <v>0.7</v>
      </c>
      <c r="H35" s="26">
        <v>0.7</v>
      </c>
      <c r="I35" s="16">
        <f t="shared" si="0"/>
        <v>1.2</v>
      </c>
      <c r="J35" s="29"/>
      <c r="K35" s="29" t="s">
        <v>121</v>
      </c>
      <c r="L35" s="29" t="s">
        <v>143</v>
      </c>
    </row>
    <row r="36" spans="3:12" ht="60.75" thickBot="1" x14ac:dyDescent="0.3">
      <c r="C36" s="11" t="s">
        <v>36</v>
      </c>
      <c r="D36" s="12" t="s">
        <v>58</v>
      </c>
      <c r="E36" s="17">
        <v>3</v>
      </c>
      <c r="F36" s="27">
        <v>0.6</v>
      </c>
      <c r="G36" s="27">
        <v>0.6</v>
      </c>
      <c r="H36" s="27">
        <v>0.6</v>
      </c>
      <c r="I36" s="19">
        <f t="shared" si="0"/>
        <v>1.7999999999999998</v>
      </c>
      <c r="J36" s="29"/>
      <c r="K36" s="29" t="s">
        <v>122</v>
      </c>
      <c r="L36" s="36" t="s">
        <v>144</v>
      </c>
    </row>
    <row r="37" spans="3:12" ht="105" x14ac:dyDescent="0.25">
      <c r="C37" s="9"/>
      <c r="D37" s="10" t="s">
        <v>62</v>
      </c>
      <c r="E37" s="35">
        <f>SUM(E12:E15,E17:E21,E23:E27,E29:E36)</f>
        <v>81</v>
      </c>
      <c r="F37" s="9"/>
      <c r="G37" s="9"/>
      <c r="H37" s="9"/>
      <c r="I37" s="9">
        <f>SUM(I12:I15,I17:I21,I23:I27,I29:I36)</f>
        <v>46.5</v>
      </c>
      <c r="J37" s="20"/>
      <c r="K37" s="20"/>
      <c r="L37" s="20" t="s">
        <v>145</v>
      </c>
    </row>
  </sheetData>
  <conditionalFormatting sqref="I11">
    <cfRule type="cellIs" dxfId="25" priority="18" operator="equal">
      <formula>10</formula>
    </cfRule>
    <cfRule type="cellIs" dxfId="24" priority="19" operator="lessThan">
      <formula>10</formula>
    </cfRule>
    <cfRule type="cellIs" dxfId="23" priority="20" operator="greaterThan">
      <formula>10</formula>
    </cfRule>
  </conditionalFormatting>
  <conditionalFormatting sqref="I16">
    <cfRule type="cellIs" dxfId="22" priority="6" operator="equal">
      <formula>0</formula>
    </cfRule>
    <cfRule type="cellIs" dxfId="21" priority="17" operator="greaterThan">
      <formula>0</formula>
    </cfRule>
  </conditionalFormatting>
  <conditionalFormatting sqref="I28">
    <cfRule type="cellIs" dxfId="20" priority="7" operator="greaterThan">
      <formula>11</formula>
    </cfRule>
    <cfRule type="cellIs" dxfId="19" priority="8" operator="lessThan">
      <formula>11</formula>
    </cfRule>
    <cfRule type="cellIs" dxfId="18" priority="9" operator="equal">
      <formula>11</formula>
    </cfRule>
  </conditionalFormatting>
  <conditionalFormatting sqref="I37">
    <cfRule type="expression" dxfId="17" priority="4">
      <formula>AND(I11&gt;10,I22&gt;6.5,I28&gt;11)</formula>
    </cfRule>
    <cfRule type="expression" dxfId="16" priority="5">
      <formula>OR(I11&lt;=10,I22&lt;=6.5,I28&lt;=11)</formula>
    </cfRule>
  </conditionalFormatting>
  <conditionalFormatting sqref="I22">
    <cfRule type="cellIs" dxfId="15" priority="1" operator="greaterThan">
      <formula>6.5</formula>
    </cfRule>
    <cfRule type="cellIs" dxfId="14" priority="2" operator="equal">
      <formula>6.5</formula>
    </cfRule>
    <cfRule type="cellIs" dxfId="13" priority="3" operator="lessThan">
      <formula>6.5</formula>
    </cfRule>
  </conditionalFormatting>
  <dataValidations count="1">
    <dataValidation type="list" allowBlank="1" showInputMessage="1" showErrorMessage="1" sqref="F29:H36 F12:H15 F17:H21 F23:H27"/>
  </dataValidations>
  <pageMargins left="0.7" right="0.7" top="0.75" bottom="0.75" header="0.3" footer="0.3"/>
  <pageSetup paperSize="9"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sheetPr>
  <dimension ref="A1:N37"/>
  <sheetViews>
    <sheetView topLeftCell="C16" workbookViewId="0">
      <selection activeCell="I8" sqref="I8"/>
    </sheetView>
  </sheetViews>
  <sheetFormatPr defaultColWidth="8.85546875" defaultRowHeight="15" x14ac:dyDescent="0.25"/>
  <cols>
    <col min="1" max="1" width="6.85546875" customWidth="1"/>
    <col min="2" max="2" width="7.42578125" customWidth="1"/>
    <col min="3" max="3" width="38.42578125" bestFit="1" customWidth="1"/>
    <col min="4" max="4" width="24.7109375" bestFit="1" customWidth="1"/>
    <col min="5" max="5" width="24.7109375" customWidth="1"/>
    <col min="6" max="8" width="22.42578125" bestFit="1" customWidth="1"/>
    <col min="9" max="9" width="15.42578125" bestFit="1" customWidth="1"/>
    <col min="10" max="12" width="52.28515625" bestFit="1" customWidth="1"/>
  </cols>
  <sheetData>
    <row r="1" spans="1:14" ht="15.75" thickBot="1" x14ac:dyDescent="0.3"/>
    <row r="2" spans="1:14" x14ac:dyDescent="0.25">
      <c r="C2" s="22" t="s">
        <v>0</v>
      </c>
      <c r="D2" s="31" t="s">
        <v>71</v>
      </c>
      <c r="F2" s="18" t="s">
        <v>64</v>
      </c>
      <c r="G2" s="18" t="s">
        <v>64</v>
      </c>
      <c r="H2" s="18" t="s">
        <v>64</v>
      </c>
      <c r="I2" s="18">
        <f>I37</f>
        <v>53.499999999999993</v>
      </c>
    </row>
    <row r="3" spans="1:14" x14ac:dyDescent="0.25">
      <c r="C3" s="23" t="s">
        <v>1</v>
      </c>
      <c r="D3" s="34">
        <v>42745</v>
      </c>
      <c r="F3" s="18" t="s">
        <v>65</v>
      </c>
      <c r="G3" s="18" t="s">
        <v>65</v>
      </c>
      <c r="H3" s="18" t="s">
        <v>65</v>
      </c>
      <c r="I3" s="25"/>
    </row>
    <row r="4" spans="1:14" x14ac:dyDescent="0.25">
      <c r="C4" s="23" t="s">
        <v>2</v>
      </c>
      <c r="D4" s="32" t="s">
        <v>72</v>
      </c>
      <c r="F4" s="18" t="s">
        <v>63</v>
      </c>
      <c r="G4" s="18" t="s">
        <v>63</v>
      </c>
      <c r="H4" s="18" t="s">
        <v>63</v>
      </c>
      <c r="I4" s="18">
        <f>SUM(I2:I3)</f>
        <v>53.499999999999993</v>
      </c>
    </row>
    <row r="5" spans="1:14" ht="39" customHeight="1" x14ac:dyDescent="0.25">
      <c r="C5" s="23" t="s">
        <v>66</v>
      </c>
      <c r="D5" s="32"/>
    </row>
    <row r="6" spans="1:14" x14ac:dyDescent="0.25">
      <c r="C6" s="23" t="s">
        <v>67</v>
      </c>
      <c r="D6" s="32" t="s">
        <v>86</v>
      </c>
    </row>
    <row r="7" spans="1:14" ht="39.75" customHeight="1" thickBot="1" x14ac:dyDescent="0.3">
      <c r="C7" s="24" t="s">
        <v>68</v>
      </c>
      <c r="D7" s="33"/>
    </row>
    <row r="8" spans="1:14" x14ac:dyDescent="0.25">
      <c r="A8" s="21"/>
      <c r="F8" t="s">
        <v>99</v>
      </c>
      <c r="G8" t="s">
        <v>101</v>
      </c>
      <c r="H8" t="s">
        <v>100</v>
      </c>
      <c r="I8" t="s">
        <v>99</v>
      </c>
      <c r="J8" t="s">
        <v>99</v>
      </c>
      <c r="K8" t="s">
        <v>101</v>
      </c>
      <c r="L8" t="s">
        <v>100</v>
      </c>
    </row>
    <row r="9" spans="1:14" x14ac:dyDescent="0.25">
      <c r="N9" t="s">
        <v>61</v>
      </c>
    </row>
    <row r="10" spans="1:14" x14ac:dyDescent="0.25">
      <c r="C10" s="2" t="s">
        <v>3</v>
      </c>
      <c r="D10" s="2" t="s">
        <v>4</v>
      </c>
      <c r="E10" s="2" t="s">
        <v>98</v>
      </c>
      <c r="F10" s="2" t="s">
        <v>5</v>
      </c>
      <c r="G10" s="2" t="s">
        <v>5</v>
      </c>
      <c r="H10" s="2" t="s">
        <v>5</v>
      </c>
      <c r="I10" s="2" t="s">
        <v>59</v>
      </c>
      <c r="J10" s="2" t="s">
        <v>6</v>
      </c>
      <c r="K10" s="2" t="s">
        <v>6</v>
      </c>
      <c r="L10" s="2" t="s">
        <v>6</v>
      </c>
    </row>
    <row r="11" spans="1:14" x14ac:dyDescent="0.25">
      <c r="C11" s="3" t="s">
        <v>7</v>
      </c>
      <c r="D11" s="3" t="s">
        <v>14</v>
      </c>
      <c r="E11" s="3">
        <v>19</v>
      </c>
      <c r="F11" s="3"/>
      <c r="G11" s="3"/>
      <c r="H11" s="3"/>
      <c r="I11" s="3">
        <f>SUM(I12:I15)</f>
        <v>12.9</v>
      </c>
      <c r="J11" s="30"/>
      <c r="K11" s="30"/>
      <c r="L11" s="30"/>
    </row>
    <row r="12" spans="1:14" ht="135.75" x14ac:dyDescent="0.3">
      <c r="C12" s="4" t="s">
        <v>8</v>
      </c>
      <c r="D12" s="5" t="s">
        <v>37</v>
      </c>
      <c r="E12" s="14">
        <v>7</v>
      </c>
      <c r="F12" s="13">
        <v>0.6</v>
      </c>
      <c r="G12" s="13">
        <v>0.7</v>
      </c>
      <c r="H12" s="13">
        <v>0.8</v>
      </c>
      <c r="I12" s="16">
        <f>PRODUCT(E12:F12)</f>
        <v>4.2</v>
      </c>
      <c r="J12" s="29" t="s">
        <v>87</v>
      </c>
      <c r="K12" s="29" t="s">
        <v>146</v>
      </c>
      <c r="L12" s="29" t="s">
        <v>167</v>
      </c>
    </row>
    <row r="13" spans="1:14" ht="90" x14ac:dyDescent="0.25">
      <c r="C13" s="4" t="s">
        <v>9</v>
      </c>
      <c r="D13" s="6" t="s">
        <v>38</v>
      </c>
      <c r="E13" s="15">
        <v>3</v>
      </c>
      <c r="F13" s="13">
        <v>0.6</v>
      </c>
      <c r="G13" s="13">
        <v>0.7</v>
      </c>
      <c r="H13" s="13">
        <v>0.8</v>
      </c>
      <c r="I13" s="16">
        <f>PRODUCT(E13:F13)</f>
        <v>1.7999999999999998</v>
      </c>
      <c r="J13" s="29" t="s">
        <v>88</v>
      </c>
      <c r="K13" s="29" t="s">
        <v>147</v>
      </c>
      <c r="L13" s="29" t="s">
        <v>168</v>
      </c>
    </row>
    <row r="14" spans="1:14" ht="60" x14ac:dyDescent="0.25">
      <c r="C14" s="4" t="s">
        <v>10</v>
      </c>
      <c r="D14" s="6" t="s">
        <v>39</v>
      </c>
      <c r="E14" s="15">
        <v>3</v>
      </c>
      <c r="F14" s="13">
        <v>0.7</v>
      </c>
      <c r="G14" s="13">
        <v>0.6</v>
      </c>
      <c r="H14" s="13">
        <v>0.7</v>
      </c>
      <c r="I14" s="16">
        <f>PRODUCT(E14:F14)</f>
        <v>2.0999999999999996</v>
      </c>
      <c r="J14" s="29" t="s">
        <v>89</v>
      </c>
      <c r="K14" s="29" t="s">
        <v>148</v>
      </c>
      <c r="L14" s="29" t="s">
        <v>169</v>
      </c>
    </row>
    <row r="15" spans="1:14" ht="120" x14ac:dyDescent="0.25">
      <c r="C15" s="4" t="s">
        <v>11</v>
      </c>
      <c r="D15" s="6" t="s">
        <v>40</v>
      </c>
      <c r="E15" s="15">
        <v>6</v>
      </c>
      <c r="F15" s="13">
        <v>0.8</v>
      </c>
      <c r="G15" s="13">
        <v>0.7</v>
      </c>
      <c r="H15" s="13">
        <v>0.8</v>
      </c>
      <c r="I15" s="16">
        <f>PRODUCT(E15:F15)</f>
        <v>4.8000000000000007</v>
      </c>
      <c r="J15" s="29" t="s">
        <v>90</v>
      </c>
      <c r="K15" s="29" t="s">
        <v>149</v>
      </c>
      <c r="L15" s="29" t="s">
        <v>170</v>
      </c>
    </row>
    <row r="16" spans="1:14" x14ac:dyDescent="0.25">
      <c r="C16" s="3" t="s">
        <v>12</v>
      </c>
      <c r="D16" s="7" t="s">
        <v>13</v>
      </c>
      <c r="E16" s="7">
        <v>13</v>
      </c>
      <c r="F16" s="3"/>
      <c r="G16" s="3"/>
      <c r="H16" s="3"/>
      <c r="I16" s="3">
        <f>SUM(I17:I21)</f>
        <v>8.1999999999999993</v>
      </c>
      <c r="J16" s="30"/>
      <c r="K16" s="30"/>
      <c r="L16" s="30"/>
      <c r="N16" s="1"/>
    </row>
    <row r="17" spans="3:12" ht="60" x14ac:dyDescent="0.25">
      <c r="C17" s="4" t="s">
        <v>15</v>
      </c>
      <c r="D17" s="6" t="s">
        <v>41</v>
      </c>
      <c r="E17" s="15">
        <v>3</v>
      </c>
      <c r="F17" s="26">
        <v>0.5</v>
      </c>
      <c r="G17" s="26">
        <v>0.7</v>
      </c>
      <c r="H17" s="26">
        <v>0.7</v>
      </c>
      <c r="I17" s="16">
        <f>PRODUCT(E17:F17)</f>
        <v>1.5</v>
      </c>
      <c r="J17" s="29" t="s">
        <v>91</v>
      </c>
      <c r="K17" s="29" t="s">
        <v>150</v>
      </c>
      <c r="L17" s="29" t="s">
        <v>171</v>
      </c>
    </row>
    <row r="18" spans="3:12" ht="60" x14ac:dyDescent="0.25">
      <c r="C18" s="4" t="s">
        <v>16</v>
      </c>
      <c r="D18" s="6" t="s">
        <v>49</v>
      </c>
      <c r="E18" s="15">
        <v>3</v>
      </c>
      <c r="F18" s="26">
        <v>0.6</v>
      </c>
      <c r="G18" s="26">
        <v>0.5</v>
      </c>
      <c r="H18" s="26">
        <v>0.7</v>
      </c>
      <c r="I18" s="16">
        <f>PRODUCT(E18:F18)</f>
        <v>1.7999999999999998</v>
      </c>
      <c r="J18" s="29"/>
      <c r="K18" s="29" t="s">
        <v>151</v>
      </c>
      <c r="L18" s="29" t="s">
        <v>172</v>
      </c>
    </row>
    <row r="19" spans="3:12" ht="30" x14ac:dyDescent="0.25">
      <c r="C19" s="4" t="s">
        <v>17</v>
      </c>
      <c r="D19" s="6" t="s">
        <v>42</v>
      </c>
      <c r="E19" s="15">
        <v>3</v>
      </c>
      <c r="F19" s="26">
        <v>0.7</v>
      </c>
      <c r="G19" s="26">
        <v>0.6</v>
      </c>
      <c r="H19" s="26">
        <v>0.8</v>
      </c>
      <c r="I19" s="16">
        <f>PRODUCT(E19:F19)</f>
        <v>2.0999999999999996</v>
      </c>
      <c r="J19" s="29" t="s">
        <v>92</v>
      </c>
      <c r="K19" s="29" t="s">
        <v>152</v>
      </c>
      <c r="L19" s="29" t="s">
        <v>173</v>
      </c>
    </row>
    <row r="20" spans="3:12" ht="60" x14ac:dyDescent="0.25">
      <c r="C20" s="4" t="s">
        <v>18</v>
      </c>
      <c r="D20" s="6" t="s">
        <v>50</v>
      </c>
      <c r="E20" s="15">
        <v>2</v>
      </c>
      <c r="F20" s="26">
        <v>0.5</v>
      </c>
      <c r="G20" s="26">
        <v>0.7</v>
      </c>
      <c r="H20" s="26">
        <v>0.8</v>
      </c>
      <c r="I20" s="16">
        <f>PRODUCT(E20:F20)</f>
        <v>1</v>
      </c>
      <c r="J20" s="29" t="s">
        <v>93</v>
      </c>
      <c r="K20" s="29" t="s">
        <v>153</v>
      </c>
      <c r="L20" s="29" t="s">
        <v>174</v>
      </c>
    </row>
    <row r="21" spans="3:12" ht="45" x14ac:dyDescent="0.25">
      <c r="C21" s="4" t="s">
        <v>19</v>
      </c>
      <c r="D21" s="6" t="s">
        <v>43</v>
      </c>
      <c r="E21" s="15">
        <v>3</v>
      </c>
      <c r="F21" s="26">
        <v>0.6</v>
      </c>
      <c r="G21" s="26">
        <v>0.6</v>
      </c>
      <c r="H21" s="26">
        <v>0.8</v>
      </c>
      <c r="I21" s="16">
        <f>PRODUCT(E21:F21)</f>
        <v>1.7999999999999998</v>
      </c>
      <c r="J21" s="29"/>
      <c r="K21" s="29" t="s">
        <v>154</v>
      </c>
      <c r="L21" s="29" t="s">
        <v>175</v>
      </c>
    </row>
    <row r="22" spans="3:12" x14ac:dyDescent="0.25">
      <c r="C22" s="3" t="s">
        <v>20</v>
      </c>
      <c r="D22" s="8" t="s">
        <v>21</v>
      </c>
      <c r="E22" s="8">
        <v>23</v>
      </c>
      <c r="F22" s="3"/>
      <c r="G22" s="3"/>
      <c r="H22" s="3"/>
      <c r="I22" s="28">
        <f>SUM(I23:I27)</f>
        <v>15.399999999999999</v>
      </c>
      <c r="J22" s="30"/>
      <c r="K22" s="30"/>
      <c r="L22" s="30"/>
    </row>
    <row r="23" spans="3:12" ht="135" x14ac:dyDescent="0.25">
      <c r="C23" s="4" t="s">
        <v>22</v>
      </c>
      <c r="D23" s="6" t="s">
        <v>51</v>
      </c>
      <c r="E23" s="15">
        <v>3</v>
      </c>
      <c r="F23" s="26">
        <v>0.7</v>
      </c>
      <c r="G23" s="26">
        <v>0.5</v>
      </c>
      <c r="H23" s="26">
        <v>0.6</v>
      </c>
      <c r="I23" s="16">
        <f>PRODUCT(E23:F23)</f>
        <v>2.0999999999999996</v>
      </c>
      <c r="J23" s="29"/>
      <c r="K23" s="29" t="s">
        <v>155</v>
      </c>
      <c r="L23" s="29" t="s">
        <v>176</v>
      </c>
    </row>
    <row r="24" spans="3:12" ht="45" x14ac:dyDescent="0.25">
      <c r="C24" s="4" t="s">
        <v>23</v>
      </c>
      <c r="D24" s="6" t="s">
        <v>44</v>
      </c>
      <c r="E24" s="15">
        <v>6</v>
      </c>
      <c r="F24" s="26">
        <v>0.7</v>
      </c>
      <c r="G24" s="26">
        <v>0.5</v>
      </c>
      <c r="H24" s="26">
        <v>0.7</v>
      </c>
      <c r="I24" s="16">
        <f>PRODUCT(E24:F24)</f>
        <v>4.1999999999999993</v>
      </c>
      <c r="J24" s="29"/>
      <c r="K24" s="29" t="s">
        <v>156</v>
      </c>
      <c r="L24" s="29" t="s">
        <v>177</v>
      </c>
    </row>
    <row r="25" spans="3:12" ht="30" x14ac:dyDescent="0.25">
      <c r="C25" s="4" t="s">
        <v>24</v>
      </c>
      <c r="D25" s="6" t="s">
        <v>45</v>
      </c>
      <c r="E25" s="15">
        <v>6</v>
      </c>
      <c r="F25" s="26">
        <v>0.5</v>
      </c>
      <c r="G25" s="26">
        <v>0.7</v>
      </c>
      <c r="H25" s="26">
        <v>0.7</v>
      </c>
      <c r="I25" s="16">
        <f>PRODUCT(E25:F25)</f>
        <v>3</v>
      </c>
      <c r="J25" s="29" t="s">
        <v>94</v>
      </c>
      <c r="K25" s="29" t="s">
        <v>157</v>
      </c>
      <c r="L25" s="29" t="s">
        <v>178</v>
      </c>
    </row>
    <row r="26" spans="3:12" ht="90" x14ac:dyDescent="0.25">
      <c r="C26" s="4" t="s">
        <v>25</v>
      </c>
      <c r="D26" s="6" t="s">
        <v>46</v>
      </c>
      <c r="E26" s="15">
        <v>3</v>
      </c>
      <c r="F26" s="26">
        <v>0.7</v>
      </c>
      <c r="G26" s="26">
        <v>0.6</v>
      </c>
      <c r="H26" s="26">
        <v>0.7</v>
      </c>
      <c r="I26" s="16">
        <f>PRODUCT(E26:F26)</f>
        <v>2.0999999999999996</v>
      </c>
      <c r="J26" s="29"/>
      <c r="K26" s="29" t="s">
        <v>158</v>
      </c>
      <c r="L26" s="29" t="s">
        <v>179</v>
      </c>
    </row>
    <row r="27" spans="3:12" ht="30" x14ac:dyDescent="0.25">
      <c r="C27" s="4" t="s">
        <v>26</v>
      </c>
      <c r="D27" s="6" t="s">
        <v>52</v>
      </c>
      <c r="E27" s="15">
        <v>5</v>
      </c>
      <c r="F27" s="26">
        <v>0.8</v>
      </c>
      <c r="G27" s="26">
        <v>0.6</v>
      </c>
      <c r="H27" s="26">
        <v>0.7</v>
      </c>
      <c r="I27" s="16">
        <f>PRODUCT(E27:F27)</f>
        <v>4</v>
      </c>
      <c r="J27" s="29"/>
      <c r="K27" s="29" t="s">
        <v>159</v>
      </c>
      <c r="L27" s="29" t="s">
        <v>180</v>
      </c>
    </row>
    <row r="28" spans="3:12" x14ac:dyDescent="0.25">
      <c r="C28" s="3" t="s">
        <v>27</v>
      </c>
      <c r="D28" s="8" t="s">
        <v>28</v>
      </c>
      <c r="E28" s="8">
        <v>25</v>
      </c>
      <c r="F28" s="3"/>
      <c r="G28" s="3"/>
      <c r="H28" s="3"/>
      <c r="I28" s="3">
        <f>SUM(I29:I36)</f>
        <v>17</v>
      </c>
      <c r="J28" s="30"/>
      <c r="K28" s="30"/>
      <c r="L28" s="30"/>
    </row>
    <row r="29" spans="3:12" ht="75" x14ac:dyDescent="0.25">
      <c r="C29" s="4" t="s">
        <v>29</v>
      </c>
      <c r="D29" s="6" t="s">
        <v>53</v>
      </c>
      <c r="E29" s="15">
        <v>6</v>
      </c>
      <c r="F29" s="26">
        <v>0.7</v>
      </c>
      <c r="G29" s="26">
        <v>0.5</v>
      </c>
      <c r="H29" s="26">
        <v>0.7</v>
      </c>
      <c r="I29" s="16">
        <f t="shared" ref="I29:I36" si="0">PRODUCT(E29:F29)</f>
        <v>4.1999999999999993</v>
      </c>
      <c r="J29" s="29" t="s">
        <v>95</v>
      </c>
      <c r="K29" s="29" t="s">
        <v>160</v>
      </c>
      <c r="L29" s="29" t="s">
        <v>181</v>
      </c>
    </row>
    <row r="30" spans="3:12" ht="45" x14ac:dyDescent="0.25">
      <c r="C30" s="4" t="s">
        <v>30</v>
      </c>
      <c r="D30" s="6" t="s">
        <v>54</v>
      </c>
      <c r="E30" s="15">
        <v>3</v>
      </c>
      <c r="F30" s="26">
        <v>0.7</v>
      </c>
      <c r="G30" s="26">
        <v>0.7</v>
      </c>
      <c r="H30" s="26">
        <v>0.6</v>
      </c>
      <c r="I30" s="16">
        <f t="shared" si="0"/>
        <v>2.0999999999999996</v>
      </c>
      <c r="J30" s="29"/>
      <c r="K30" s="29" t="s">
        <v>161</v>
      </c>
      <c r="L30" s="29" t="s">
        <v>182</v>
      </c>
    </row>
    <row r="31" spans="3:12" ht="45" x14ac:dyDescent="0.25">
      <c r="C31" s="4" t="s">
        <v>31</v>
      </c>
      <c r="D31" s="6" t="s">
        <v>55</v>
      </c>
      <c r="E31" s="15">
        <v>3</v>
      </c>
      <c r="F31" s="26">
        <v>0.7</v>
      </c>
      <c r="G31" s="26">
        <v>0.6</v>
      </c>
      <c r="H31" s="26">
        <v>0.7</v>
      </c>
      <c r="I31" s="16">
        <f t="shared" si="0"/>
        <v>2.0999999999999996</v>
      </c>
      <c r="J31" s="29" t="s">
        <v>96</v>
      </c>
      <c r="K31" s="29" t="s">
        <v>162</v>
      </c>
      <c r="L31" s="29" t="s">
        <v>183</v>
      </c>
    </row>
    <row r="32" spans="3:12" ht="30" x14ac:dyDescent="0.25">
      <c r="C32" s="4" t="s">
        <v>32</v>
      </c>
      <c r="D32" s="6" t="s">
        <v>56</v>
      </c>
      <c r="E32" s="15">
        <v>2</v>
      </c>
      <c r="F32" s="26">
        <v>0.7</v>
      </c>
      <c r="G32" s="26">
        <v>0.6</v>
      </c>
      <c r="H32" s="26">
        <v>0.8</v>
      </c>
      <c r="I32" s="16">
        <f t="shared" si="0"/>
        <v>1.4</v>
      </c>
      <c r="J32" s="29"/>
      <c r="K32" s="29" t="s">
        <v>163</v>
      </c>
      <c r="L32" s="29" t="s">
        <v>184</v>
      </c>
    </row>
    <row r="33" spans="3:13" ht="45" x14ac:dyDescent="0.25">
      <c r="C33" s="4" t="s">
        <v>33</v>
      </c>
      <c r="D33" s="6" t="s">
        <v>47</v>
      </c>
      <c r="E33" s="15">
        <v>3</v>
      </c>
      <c r="F33" s="26">
        <v>0.7</v>
      </c>
      <c r="G33" s="26">
        <v>0.6</v>
      </c>
      <c r="H33" s="26">
        <v>0.7</v>
      </c>
      <c r="I33" s="16">
        <f t="shared" si="0"/>
        <v>2.0999999999999996</v>
      </c>
      <c r="J33" s="29"/>
      <c r="K33" s="29" t="s">
        <v>164</v>
      </c>
      <c r="L33" s="29" t="s">
        <v>185</v>
      </c>
    </row>
    <row r="34" spans="3:13" ht="60" x14ac:dyDescent="0.25">
      <c r="C34" s="4" t="s">
        <v>34</v>
      </c>
      <c r="D34" s="6" t="s">
        <v>57</v>
      </c>
      <c r="E34" s="15">
        <v>3</v>
      </c>
      <c r="F34" s="26">
        <v>0.6</v>
      </c>
      <c r="G34" s="26">
        <v>0.7</v>
      </c>
      <c r="H34" s="26">
        <v>0.8</v>
      </c>
      <c r="I34" s="16">
        <f t="shared" si="0"/>
        <v>1.7999999999999998</v>
      </c>
      <c r="J34" s="29" t="s">
        <v>97</v>
      </c>
      <c r="K34" s="29" t="s">
        <v>165</v>
      </c>
      <c r="L34" s="29" t="s">
        <v>186</v>
      </c>
      <c r="M34" t="s">
        <v>73</v>
      </c>
    </row>
    <row r="35" spans="3:13" ht="30" x14ac:dyDescent="0.25">
      <c r="C35" s="4" t="s">
        <v>35</v>
      </c>
      <c r="D35" s="6" t="s">
        <v>48</v>
      </c>
      <c r="E35" s="15">
        <v>2</v>
      </c>
      <c r="F35" s="26">
        <v>0.6</v>
      </c>
      <c r="G35" s="26">
        <v>0.6</v>
      </c>
      <c r="H35" s="26">
        <v>0.8</v>
      </c>
      <c r="I35" s="16">
        <f t="shared" si="0"/>
        <v>1.2</v>
      </c>
      <c r="J35" s="29"/>
      <c r="K35" s="29" t="s">
        <v>166</v>
      </c>
      <c r="L35" s="29" t="s">
        <v>187</v>
      </c>
    </row>
    <row r="36" spans="3:13" ht="105.75" thickBot="1" x14ac:dyDescent="0.3">
      <c r="C36" s="11" t="s">
        <v>36</v>
      </c>
      <c r="D36" s="12" t="s">
        <v>58</v>
      </c>
      <c r="E36" s="17">
        <v>3</v>
      </c>
      <c r="F36" s="27">
        <v>0.7</v>
      </c>
      <c r="G36" s="27">
        <v>0.7</v>
      </c>
      <c r="H36" s="27">
        <v>0.8</v>
      </c>
      <c r="I36" s="19">
        <f t="shared" si="0"/>
        <v>2.0999999999999996</v>
      </c>
      <c r="J36" s="29"/>
      <c r="K36" s="29" t="s">
        <v>152</v>
      </c>
      <c r="L36" s="36" t="s">
        <v>188</v>
      </c>
    </row>
    <row r="37" spans="3:13" ht="105" x14ac:dyDescent="0.25">
      <c r="C37" s="9"/>
      <c r="D37" s="10" t="s">
        <v>62</v>
      </c>
      <c r="E37" s="35">
        <f>SUM(E12:E15,E17:E21,E23:E27,E29:E36)</f>
        <v>81</v>
      </c>
      <c r="F37" s="9"/>
      <c r="G37" s="9"/>
      <c r="H37" s="9"/>
      <c r="I37" s="9">
        <f>SUM(I12:I15,I17:I21,I23:I27,I29:I36)</f>
        <v>53.499999999999993</v>
      </c>
      <c r="J37" s="20"/>
      <c r="K37" s="20"/>
      <c r="L37" s="20" t="s">
        <v>145</v>
      </c>
    </row>
  </sheetData>
  <conditionalFormatting sqref="I37">
    <cfRule type="expression" dxfId="12" priority="4">
      <formula>AND(I11&gt;10,I22&gt;6.5,I28&gt;11)</formula>
    </cfRule>
    <cfRule type="expression" dxfId="11" priority="5">
      <formula>OR(I11&lt;=10,I22&lt;=6.5,I28&lt;=11)</formula>
    </cfRule>
  </conditionalFormatting>
  <conditionalFormatting sqref="I11">
    <cfRule type="cellIs" dxfId="10" priority="18" operator="equal">
      <formula>10</formula>
    </cfRule>
    <cfRule type="cellIs" dxfId="9" priority="19" operator="lessThan">
      <formula>10</formula>
    </cfRule>
    <cfRule type="cellIs" dxfId="8" priority="20" operator="greaterThan">
      <formula>10</formula>
    </cfRule>
  </conditionalFormatting>
  <conditionalFormatting sqref="I16">
    <cfRule type="cellIs" dxfId="7" priority="6" operator="equal">
      <formula>0</formula>
    </cfRule>
    <cfRule type="cellIs" dxfId="6" priority="17" operator="greaterThan">
      <formula>0</formula>
    </cfRule>
  </conditionalFormatting>
  <conditionalFormatting sqref="I28">
    <cfRule type="cellIs" dxfId="5" priority="7" operator="greaterThan">
      <formula>11</formula>
    </cfRule>
    <cfRule type="cellIs" dxfId="4" priority="8" operator="lessThan">
      <formula>11</formula>
    </cfRule>
    <cfRule type="cellIs" dxfId="3" priority="9" operator="equal">
      <formula>11</formula>
    </cfRule>
  </conditionalFormatting>
  <conditionalFormatting sqref="I22">
    <cfRule type="cellIs" dxfId="2" priority="1" operator="greaterThan">
      <formula>6.5</formula>
    </cfRule>
    <cfRule type="cellIs" dxfId="1" priority="2" operator="equal">
      <formula>6.5</formula>
    </cfRule>
    <cfRule type="cellIs" dxfId="0" priority="3" operator="lessThan">
      <formula>6.5</formula>
    </cfRule>
  </conditionalFormatting>
  <dataValidations count="1">
    <dataValidation type="list" allowBlank="1" showInputMessage="1" showErrorMessage="1" sqref="F23:H27 F29:H36 F12:H15 F17:H21"/>
  </dataValidations>
  <pageMargins left="0.7" right="0.7" top="0.75" bottom="0.75" header="0.3" footer="0.3"/>
  <pageSetup paperSize="9"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BP Delivery</vt:lpstr>
      <vt:lpstr>Sielte Consortium</vt:lpstr>
      <vt:lpstr>NTT Consortium</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f.vandam@minez.nl</dc:creator>
  <cp:lastModifiedBy>viis</cp:lastModifiedBy>
  <cp:lastPrinted>2017-01-13T11:00:09Z</cp:lastPrinted>
  <dcterms:created xsi:type="dcterms:W3CDTF">2015-03-17T07:06:54Z</dcterms:created>
  <dcterms:modified xsi:type="dcterms:W3CDTF">2017-01-13T11:11:29Z</dcterms:modified>
</cp:coreProperties>
</file>