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Tarmo.Kadak\"/>
    </mc:Choice>
  </mc:AlternateContent>
  <bookViews>
    <workbookView xWindow="0" yWindow="0" windowWidth="25200" windowHeight="13560"/>
  </bookViews>
  <sheets>
    <sheet name="AB" sheetId="1" r:id="rId1"/>
    <sheet name="ülesanne1" sheetId="2" r:id="rId2"/>
    <sheet name="ülesande2 algandmed" sheetId="3" state="hidden" r:id="rId3"/>
    <sheet name="ülesanne 2" sheetId="4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6" i="1" l="1"/>
  <c r="H165" i="1"/>
  <c r="H164" i="1"/>
  <c r="H163" i="1"/>
  <c r="H162" i="1"/>
  <c r="H161" i="1"/>
  <c r="H158" i="1"/>
  <c r="H157" i="1"/>
  <c r="H156" i="1"/>
  <c r="H155" i="1"/>
  <c r="H154" i="1"/>
  <c r="H153" i="1"/>
  <c r="H152" i="1"/>
  <c r="H151" i="1"/>
  <c r="H150" i="1"/>
  <c r="H149" i="1"/>
  <c r="H140" i="1"/>
  <c r="H139" i="1"/>
  <c r="H136" i="1"/>
  <c r="H121" i="1"/>
  <c r="H120" i="1"/>
  <c r="H119" i="1"/>
  <c r="H118" i="1"/>
  <c r="H117" i="1"/>
  <c r="H116" i="1"/>
  <c r="H113" i="1"/>
  <c r="H112" i="1"/>
  <c r="H111" i="1"/>
  <c r="H110" i="1"/>
  <c r="H109" i="1"/>
  <c r="H108" i="1"/>
  <c r="H107" i="1"/>
  <c r="H106" i="1"/>
  <c r="H105" i="1"/>
  <c r="H104" i="1"/>
  <c r="H95" i="1"/>
  <c r="H94" i="1"/>
  <c r="H91" i="1"/>
  <c r="H75" i="1"/>
  <c r="H69" i="1"/>
  <c r="H41" i="1"/>
  <c r="H37" i="1"/>
  <c r="H36" i="1"/>
  <c r="H34" i="1"/>
  <c r="H33" i="1"/>
  <c r="H32" i="1"/>
  <c r="H30" i="1"/>
  <c r="H23" i="1"/>
  <c r="H19" i="1"/>
  <c r="F14" i="3" l="1"/>
  <c r="F15" i="3" s="1"/>
</calcChain>
</file>

<file path=xl/comments1.xml><?xml version="1.0" encoding="utf-8"?>
<comments xmlns="http://schemas.openxmlformats.org/spreadsheetml/2006/main">
  <authors>
    <author>Tarmo Kadak</author>
  </authors>
  <commentList>
    <comment ref="C3" authorId="0" shapeId="0">
      <text>
        <r>
          <rPr>
            <b/>
            <sz val="9"/>
            <color indexed="81"/>
            <rFont val="Tahoma"/>
            <family val="2"/>
            <charset val="186"/>
          </rPr>
          <t>deebet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D3" authorId="0" shapeId="0">
      <text>
        <r>
          <rPr>
            <b/>
            <sz val="9"/>
            <color indexed="81"/>
            <rFont val="Tahoma"/>
            <family val="2"/>
            <charset val="186"/>
          </rPr>
          <t>deebet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  <charset val="186"/>
          </rPr>
          <t>kreedit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  <charset val="186"/>
          </rPr>
          <t>kreedit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M24" authorId="0" shapeId="0">
      <text>
        <r>
          <rPr>
            <sz val="9"/>
            <color indexed="81"/>
            <rFont val="Tahoma"/>
            <family val="2"/>
            <charset val="186"/>
          </rPr>
          <t>tellimuse 4 koond:
PM: PM5 150tk; PM6 800tk; PM8 150 tk
PTK: TO3 30h; TO4 50h; TO6 40h</t>
        </r>
        <r>
          <rPr>
            <i/>
            <sz val="9"/>
            <color indexed="81"/>
            <rFont val="Tahoma"/>
            <family val="2"/>
            <charset val="186"/>
          </rPr>
          <t xml:space="preserve">
</t>
        </r>
        <r>
          <rPr>
            <sz val="9"/>
            <color indexed="81"/>
            <rFont val="Tahoma"/>
            <family val="2"/>
            <charset val="186"/>
          </rPr>
          <t>TLK: põhitöötunnid 120h, määraga 50€/h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M44" authorId="0" shapeId="0">
      <text>
        <r>
          <rPr>
            <sz val="9"/>
            <color indexed="81"/>
            <rFont val="Tahoma"/>
            <family val="2"/>
            <charset val="186"/>
          </rPr>
          <t xml:space="preserve">tellimuse 2 koond:
PM: PM6 500tk; PM9 400tk; PM8 250 tk
PTK: TO4 60h; TO1 35h; TO3 45h
TLK: põhitöötunnid 140h, määraga 50€/
</t>
        </r>
      </text>
    </comment>
    <comment ref="M71" authorId="0" shapeId="0">
      <text>
        <r>
          <rPr>
            <sz val="9"/>
            <color indexed="81"/>
            <rFont val="Tahoma"/>
            <family val="2"/>
            <charset val="186"/>
          </rPr>
          <t xml:space="preserve">tellimuse 5 koond:
PM: PM3 250tk; PM6 125tk; PM9 180 tk
PTK: TO2 30h; TO4 25h; TO8 40h
TLK: põhitöötunnid 95h, määraga 50€/h
</t>
        </r>
      </text>
    </comment>
    <comment ref="M84" authorId="0" shapeId="0">
      <text>
        <r>
          <rPr>
            <sz val="9"/>
            <color indexed="81"/>
            <rFont val="Tahoma"/>
            <family val="2"/>
            <charset val="186"/>
          </rPr>
          <t xml:space="preserve">tellimuse 3 koond:
</t>
        </r>
        <r>
          <rPr>
            <u/>
            <sz val="9"/>
            <color indexed="81"/>
            <rFont val="Tahoma"/>
            <family val="2"/>
            <charset val="186"/>
          </rPr>
          <t>PM:</t>
        </r>
        <r>
          <rPr>
            <sz val="9"/>
            <color indexed="81"/>
            <rFont val="Tahoma"/>
            <family val="2"/>
            <charset val="186"/>
          </rPr>
          <t xml:space="preserve"> PM1 100tk; PM3 200tk; PM9 150 tk
</t>
        </r>
        <r>
          <rPr>
            <u/>
            <sz val="9"/>
            <color indexed="81"/>
            <rFont val="Tahoma"/>
            <family val="2"/>
            <charset val="186"/>
          </rPr>
          <t>PTK</t>
        </r>
        <r>
          <rPr>
            <sz val="9"/>
            <color indexed="81"/>
            <rFont val="Tahoma"/>
            <family val="2"/>
            <charset val="186"/>
          </rPr>
          <t xml:space="preserve">: TO1 20h; TO2 30h; TO5 20h
</t>
        </r>
        <r>
          <rPr>
            <u/>
            <sz val="9"/>
            <color indexed="81"/>
            <rFont val="Tahoma"/>
            <family val="2"/>
            <charset val="186"/>
          </rPr>
          <t>TLK</t>
        </r>
        <r>
          <rPr>
            <sz val="9"/>
            <color indexed="81"/>
            <rFont val="Tahoma"/>
            <family val="2"/>
            <charset val="186"/>
          </rPr>
          <t>: põhitöötunnid 70h, määraga 50€/h</t>
        </r>
      </text>
    </comment>
    <comment ref="M129" authorId="0" shapeId="0">
      <text>
        <r>
          <rPr>
            <sz val="9"/>
            <color indexed="81"/>
            <rFont val="Tahoma"/>
            <family val="2"/>
            <charset val="186"/>
          </rPr>
          <t xml:space="preserve">tellimuse 3 koond:
</t>
        </r>
        <r>
          <rPr>
            <u/>
            <sz val="9"/>
            <color indexed="81"/>
            <rFont val="Tahoma"/>
            <family val="2"/>
            <charset val="186"/>
          </rPr>
          <t>PM:</t>
        </r>
        <r>
          <rPr>
            <sz val="9"/>
            <color indexed="81"/>
            <rFont val="Tahoma"/>
            <family val="2"/>
            <charset val="186"/>
          </rPr>
          <t xml:space="preserve"> PM1 100tk; PM3 200tk; PM9 150 tk
</t>
        </r>
        <r>
          <rPr>
            <u/>
            <sz val="9"/>
            <color indexed="81"/>
            <rFont val="Tahoma"/>
            <family val="2"/>
            <charset val="186"/>
          </rPr>
          <t>PTK</t>
        </r>
        <r>
          <rPr>
            <sz val="9"/>
            <color indexed="81"/>
            <rFont val="Tahoma"/>
            <family val="2"/>
            <charset val="186"/>
          </rPr>
          <t xml:space="preserve">: TO1 20h; TO2 30h; TO5 20h
</t>
        </r>
        <r>
          <rPr>
            <u/>
            <sz val="9"/>
            <color indexed="81"/>
            <rFont val="Tahoma"/>
            <family val="2"/>
            <charset val="186"/>
          </rPr>
          <t>TLK</t>
        </r>
        <r>
          <rPr>
            <sz val="9"/>
            <color indexed="81"/>
            <rFont val="Tahoma"/>
            <family val="2"/>
            <charset val="186"/>
          </rPr>
          <t>: põhitöötunnid 70h, määraga 50€/h</t>
        </r>
      </text>
    </comment>
  </commentList>
</comments>
</file>

<file path=xl/sharedStrings.xml><?xml version="1.0" encoding="utf-8"?>
<sst xmlns="http://schemas.openxmlformats.org/spreadsheetml/2006/main" count="1117" uniqueCount="122">
  <si>
    <t>Kande kp</t>
  </si>
  <si>
    <t>Konto</t>
  </si>
  <si>
    <t>Konto nimi</t>
  </si>
  <si>
    <t>Tehingu kirjeldus</t>
  </si>
  <si>
    <t>Summa, €</t>
  </si>
  <si>
    <t>Liik</t>
  </si>
  <si>
    <t>kogus, tk</t>
  </si>
  <si>
    <t>Üksus</t>
  </si>
  <si>
    <t>Allüksus</t>
  </si>
  <si>
    <t>Täpsustus</t>
  </si>
  <si>
    <t>materjali varu</t>
  </si>
  <si>
    <t>kohustus tarnija ees</t>
  </si>
  <si>
    <t>materjali soetus</t>
  </si>
  <si>
    <t>PM1</t>
  </si>
  <si>
    <t>TOOT</t>
  </si>
  <si>
    <t>PM3</t>
  </si>
  <si>
    <t>PM5</t>
  </si>
  <si>
    <t>PM6</t>
  </si>
  <si>
    <t>PM8</t>
  </si>
  <si>
    <t>PM9</t>
  </si>
  <si>
    <t>PM10</t>
  </si>
  <si>
    <t>TG A</t>
  </si>
  <si>
    <t>TG B</t>
  </si>
  <si>
    <t>lõpetamata toodang</t>
  </si>
  <si>
    <t>materjali väljastus</t>
  </si>
  <si>
    <t>Tellimus 4</t>
  </si>
  <si>
    <t>palgakohustus</t>
  </si>
  <si>
    <t>töötasu arvestus</t>
  </si>
  <si>
    <t>TO3</t>
  </si>
  <si>
    <t>TO4</t>
  </si>
  <si>
    <t>TO6</t>
  </si>
  <si>
    <t>Tootmise lisakulud</t>
  </si>
  <si>
    <t>TLK arvestamine</t>
  </si>
  <si>
    <t>valmistoodang</t>
  </si>
  <si>
    <t>toodangu väljastamine tootmisest valmistoodangu lattu</t>
  </si>
  <si>
    <t>Tellimus 2</t>
  </si>
  <si>
    <t>TO1</t>
  </si>
  <si>
    <t>Tellimus 6</t>
  </si>
  <si>
    <t>TO2</t>
  </si>
  <si>
    <t>Tellimus 5</t>
  </si>
  <si>
    <t>TO8</t>
  </si>
  <si>
    <t>tellimus 3</t>
  </si>
  <si>
    <t>TO5</t>
  </si>
  <si>
    <t>Tsehh 2</t>
  </si>
  <si>
    <t>1C2</t>
  </si>
  <si>
    <t>1C3</t>
  </si>
  <si>
    <t>Tsehh 1</t>
  </si>
  <si>
    <t>1C4</t>
  </si>
  <si>
    <t>1C5</t>
  </si>
  <si>
    <t>1C6</t>
  </si>
  <si>
    <t>4A2</t>
  </si>
  <si>
    <t>3A1</t>
  </si>
  <si>
    <t>3A2</t>
  </si>
  <si>
    <t>2A1</t>
  </si>
  <si>
    <t>VÄLJAVÕTE ANDMEBAASIST</t>
  </si>
  <si>
    <t>LEIA 1</t>
  </si>
  <si>
    <t xml:space="preserve">a) eelarvestatud lisakulude jaotusmäär, selleks leia aastaste TLK kogusumma ja eelarvestatud jaotusbaasi (nt töötunnid) kogus. </t>
  </si>
  <si>
    <t>LEIA 2</t>
  </si>
  <si>
    <t>Tellimusele nr 4 väljastati laost erinevat põhimaterjali</t>
  </si>
  <si>
    <t>Eelarvestatud aastased tootmise lisakulud, €:</t>
  </si>
  <si>
    <t>Eelarvestatud aastased töötunnid, h</t>
  </si>
  <si>
    <t>Tellimuse nr 4 täitmiseks tehti erinevaid  tööoperatsioone</t>
  </si>
  <si>
    <t>Kui tellimusele nr 4 kulus X töötundi:  b) tellimusele nr 4 lisatud TLK; c) tellimuse nr 4 tootmislik omahind; d) tellimuse nr 4 müügihind, kui hinnatäiend on 30% tootmiskuludest.</t>
  </si>
  <si>
    <t xml:space="preserve">LEIA: </t>
  </si>
  <si>
    <t>Veebruaris sai valmis nt 1000 tk ja pooleli jäi nt 200 tk valmidusastmetega PM 100% ja töötlemiskulud  60%.</t>
  </si>
  <si>
    <t>Veebruaris väljastati laost erinevat põhimaterjali tsehhi nr 2</t>
  </si>
  <si>
    <t>Veebruaris tehti tsehhis nr 2 erinevaid  tööoperatsioone</t>
  </si>
  <si>
    <t>Veebruaris esinesid tsehhil nr 2 tootmise lisakulud</t>
  </si>
  <si>
    <t>c) lõpetamata toodangu maksumus tervikuna veebruaris tsehhis 2</t>
  </si>
  <si>
    <t>Veebruari alguses oli tsehhis nr 2 lõpetatama tooteid 0 tk</t>
  </si>
  <si>
    <t>TELLIMUSPÕHISE KULUARVESTUSE ÜLESANNE</t>
  </si>
  <si>
    <t>PROTSESSIPÕHISE KULUARVESTUSE ÜLESANNE</t>
  </si>
  <si>
    <t>RESTORANI KASUMIARUANNE, 1 kuu, €</t>
  </si>
  <si>
    <t>MÜÜGITULU</t>
  </si>
  <si>
    <t>KULUD:</t>
  </si>
  <si>
    <t>toiduained (1)</t>
  </si>
  <si>
    <t>töötasud ja maksud (2)</t>
  </si>
  <si>
    <t>sisustus ja abimaterjalid</t>
  </si>
  <si>
    <t>kulum (3)</t>
  </si>
  <si>
    <t>koristus ja hooldus,</t>
  </si>
  <si>
    <t>sisseost. teenused ja muu</t>
  </si>
  <si>
    <t>rent ja kommunikatsioonid</t>
  </si>
  <si>
    <t>KULUD KOKKU:</t>
  </si>
  <si>
    <t>KASUM</t>
  </si>
  <si>
    <t>(1) toiduained moodustavad 1/3 müügitulust ja sisaldavad ka jääke ning riknevusi</t>
  </si>
  <si>
    <t>(2) peakokk, 2400€, kokaabi 1560€, 2 ettekandjat, 525€ kumbki, 1 nõudepesija-koristaja 400€,</t>
  </si>
  <si>
    <t>juhataja, 2090€. Eeldus, peakokk töötab kuus 200 tundi, kokaabi 260 tundi.</t>
  </si>
  <si>
    <t>(3) sisaldab köögi sisseseade, laudade ja toolide kulumit</t>
  </si>
  <si>
    <t>Roa komponendid on eelnevalt valmistatud kokaabi poolt (juur- ja puuviljad on tükeldatud ja</t>
  </si>
  <si>
    <t>liha viilutatud). Iga roa valmistamine võtab kokal aega 3-5 minutit.</t>
  </si>
  <si>
    <t>Eelroad on eelnevalt valmistatud ühtse partiina kokaabi poolt. Magustoidud ostetakse valmis</t>
  </si>
  <si>
    <t>kujul sisse ja siis serveeritakse.</t>
  </si>
  <si>
    <t>Iga roa kohta on määratud toiduainete maksumus ja koka ja kokaabi keskmine ajakulu roale.</t>
  </si>
  <si>
    <t>Veel on teada lõuna ja õhtusööki tellivate klientide keskmine arv ja keskmine tellitud roogade arv</t>
  </si>
  <si>
    <t>Lõuna</t>
  </si>
  <si>
    <t>Õhtusöök</t>
  </si>
  <si>
    <t>kliendid, #</t>
  </si>
  <si>
    <t>tellitud ühikute arv</t>
  </si>
  <si>
    <t>keskmiselt kliendi kohta</t>
  </si>
  <si>
    <t>Jaota igale roale kõik kulud, leides nii roa täiskulud</t>
  </si>
  <si>
    <t>Otsesed</t>
  </si>
  <si>
    <t>Kokaabi</t>
  </si>
  <si>
    <t>Peakoka</t>
  </si>
  <si>
    <t>toiduaine</t>
  </si>
  <si>
    <t>ajakulu</t>
  </si>
  <si>
    <t>kulud, €</t>
  </si>
  <si>
    <t>(minutites)</t>
  </si>
  <si>
    <t>CHICKEN</t>
  </si>
  <si>
    <t>Kung Pao Chicken</t>
  </si>
  <si>
    <t xml:space="preserve">         1.95</t>
  </si>
  <si>
    <t>Cashew Chicken</t>
  </si>
  <si>
    <t>2.10</t>
  </si>
  <si>
    <t>Sweet and Sour Chicken</t>
  </si>
  <si>
    <t>1.95</t>
  </si>
  <si>
    <t>Chicken with Pineapple</t>
  </si>
  <si>
    <t>1.85</t>
  </si>
  <si>
    <t>valmistatud toodangu a) ühiku tootmislik omahind ja b) tootmiskulud tervikuna veebrauris tsehhis 2</t>
  </si>
  <si>
    <t>partii 9</t>
  </si>
  <si>
    <t>Tellimus 7</t>
  </si>
  <si>
    <t>Tsehh 3</t>
  </si>
  <si>
    <t>tellimus 8</t>
  </si>
  <si>
    <t>Tsehh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</si>
</sst>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i/>
      <sz val="9"/>
      <color indexed="81"/>
      <name val="Tahoma"/>
      <family val="2"/>
      <charset val="186"/>
    </font>
    <font>
      <u/>
      <sz val="9"/>
      <color indexed="81"/>
      <name val="Tahoma"/>
      <family val="2"/>
      <charset val="186"/>
    </font>
    <font>
      <b/>
      <sz val="14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3" fontId="1" fillId="0" borderId="0" xfId="0" applyNumberFormat="1" applyFont="1" applyAlignment="1">
      <alignment horizontal="left"/>
    </xf>
    <xf numFmtId="1" fontId="0" fillId="0" borderId="0" xfId="0" applyNumberFormat="1" applyAlignment="1">
      <alignment horizontal="left" vertical="top"/>
    </xf>
    <xf numFmtId="3" fontId="2" fillId="0" borderId="0" xfId="0" applyNumberFormat="1" applyFont="1" applyAlignment="1">
      <alignment horizontal="left" vertical="top" wrapText="1"/>
    </xf>
    <xf numFmtId="3" fontId="0" fillId="0" borderId="0" xfId="0" applyNumberFormat="1" applyAlignment="1">
      <alignment horizontal="left" vertical="top"/>
    </xf>
    <xf numFmtId="164" fontId="0" fillId="0" borderId="0" xfId="0" applyNumberFormat="1" applyAlignment="1">
      <alignment horizontal="left" vertical="top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3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 vertical="center"/>
    </xf>
    <xf numFmtId="3" fontId="2" fillId="0" borderId="0" xfId="0" applyNumberFormat="1" applyFont="1" applyAlignment="1">
      <alignment horizontal="left" vertical="center" wrapText="1"/>
    </xf>
    <xf numFmtId="3" fontId="0" fillId="0" borderId="0" xfId="0" applyNumberFormat="1" applyAlignment="1">
      <alignment horizontal="left" vertical="center"/>
    </xf>
    <xf numFmtId="3" fontId="0" fillId="0" borderId="0" xfId="0" applyNumberFormat="1" applyAlignment="1">
      <alignment horizontal="right"/>
    </xf>
    <xf numFmtId="0" fontId="0" fillId="2" borderId="0" xfId="0" applyFill="1"/>
    <xf numFmtId="0" fontId="2" fillId="0" borderId="0" xfId="0" applyFont="1" applyAlignment="1">
      <alignment horizontal="left" vertical="top" wrapText="1"/>
    </xf>
    <xf numFmtId="1" fontId="0" fillId="0" borderId="0" xfId="0" applyNumberFormat="1" applyFont="1" applyAlignment="1">
      <alignment horizontal="left" vertical="top"/>
    </xf>
    <xf numFmtId="3" fontId="0" fillId="0" borderId="0" xfId="0" applyNumberFormat="1" applyFont="1" applyAlignment="1">
      <alignment horizontal="left" vertical="top"/>
    </xf>
    <xf numFmtId="0" fontId="0" fillId="0" borderId="0" xfId="0" applyFont="1" applyAlignment="1">
      <alignment horizontal="left" vertical="top"/>
    </xf>
    <xf numFmtId="3" fontId="0" fillId="0" borderId="0" xfId="0" applyNumberFormat="1" applyFont="1" applyAlignment="1">
      <alignment horizontal="right" vertical="top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/>
    <xf numFmtId="0" fontId="0" fillId="0" borderId="0" xfId="0" applyAlignment="1">
      <alignment horizontal="right"/>
    </xf>
    <xf numFmtId="0" fontId="7" fillId="0" borderId="0" xfId="0" applyFon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7" xfId="0" applyBorder="1" applyAlignment="1">
      <alignment vertical="top" wrapText="1"/>
    </xf>
    <xf numFmtId="0" fontId="0" fillId="0" borderId="7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0" xfId="0" applyBorder="1" applyAlignment="1">
      <alignment horizontal="left" vertical="top" wrapText="1"/>
    </xf>
    <xf numFmtId="0" fontId="0" fillId="0" borderId="8" xfId="0" applyBorder="1" applyAlignment="1">
      <alignment vertical="top" wrapText="1"/>
    </xf>
    <xf numFmtId="0" fontId="0" fillId="0" borderId="8" xfId="0" applyBorder="1" applyAlignment="1">
      <alignment vertical="top"/>
    </xf>
    <xf numFmtId="0" fontId="0" fillId="0" borderId="6" xfId="0" applyBorder="1" applyAlignment="1">
      <alignment vertical="top"/>
    </xf>
    <xf numFmtId="3" fontId="0" fillId="0" borderId="0" xfId="0" applyNumberFormat="1" applyBorder="1" applyAlignment="1">
      <alignment horizontal="left" vertical="top" wrapText="1"/>
    </xf>
    <xf numFmtId="3" fontId="0" fillId="0" borderId="4" xfId="0" applyNumberFormat="1" applyBorder="1" applyAlignment="1">
      <alignment horizontal="left" vertical="top" wrapText="1"/>
    </xf>
    <xf numFmtId="14" fontId="0" fillId="0" borderId="0" xfId="0" applyNumberFormat="1" applyFont="1" applyAlignment="1">
      <alignment horizontal="left" vertical="top" wrapText="1"/>
    </xf>
    <xf numFmtId="14" fontId="1" fillId="0" borderId="0" xfId="0" applyNumberFormat="1" applyFont="1" applyAlignment="1">
      <alignment horizontal="left" vertical="top"/>
    </xf>
    <xf numFmtId="14" fontId="1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822"/>
  <sheetViews>
    <sheetView tabSelected="1" workbookViewId="0">
      <selection activeCell="P13" sqref="P13"/>
    </sheetView>
  </sheetViews>
  <sheetFormatPr defaultRowHeight="15" x14ac:dyDescent="0.25"/>
  <cols>
    <col min="1" max="1" width="10.140625" bestFit="1" customWidth="1"/>
    <col min="2" max="2" width="11" style="15" customWidth="1"/>
    <col min="4" max="4" width="13" customWidth="1"/>
    <col min="6" max="6" width="17.85546875" customWidth="1"/>
    <col min="7" max="7" width="17.7109375" customWidth="1"/>
    <col min="9" max="9" width="9.140625" style="10"/>
    <col min="13" max="13" width="10.7109375" customWidth="1"/>
  </cols>
  <sheetData>
    <row r="1" spans="2:13" x14ac:dyDescent="0.25">
      <c r="B1" s="47"/>
    </row>
    <row r="2" spans="2:13" x14ac:dyDescent="0.25">
      <c r="B2" s="48" t="s">
        <v>54</v>
      </c>
    </row>
    <row r="3" spans="2:13" x14ac:dyDescent="0.25">
      <c r="B3" s="49" t="s">
        <v>0</v>
      </c>
      <c r="C3" s="1" t="s">
        <v>1</v>
      </c>
      <c r="D3" s="1" t="s">
        <v>2</v>
      </c>
      <c r="E3" s="1" t="s">
        <v>1</v>
      </c>
      <c r="F3" s="1" t="s">
        <v>2</v>
      </c>
      <c r="G3" s="1" t="s">
        <v>3</v>
      </c>
      <c r="H3" s="1" t="s">
        <v>4</v>
      </c>
      <c r="I3" s="1" t="s">
        <v>5</v>
      </c>
      <c r="J3" s="1" t="s">
        <v>6</v>
      </c>
      <c r="K3" s="1" t="s">
        <v>7</v>
      </c>
      <c r="L3" s="1" t="s">
        <v>8</v>
      </c>
      <c r="M3" s="1" t="s">
        <v>9</v>
      </c>
    </row>
    <row r="4" spans="2:13" x14ac:dyDescent="0.25">
      <c r="B4" s="47">
        <v>42005</v>
      </c>
      <c r="C4" s="2">
        <v>113100</v>
      </c>
      <c r="D4" s="3" t="s">
        <v>10</v>
      </c>
      <c r="E4" s="2">
        <v>212100</v>
      </c>
      <c r="F4" s="16" t="s">
        <v>11</v>
      </c>
      <c r="G4" s="3" t="s">
        <v>12</v>
      </c>
      <c r="H4" s="4">
        <v>10000</v>
      </c>
      <c r="I4" s="4" t="s">
        <v>13</v>
      </c>
      <c r="J4" s="4">
        <v>2000</v>
      </c>
      <c r="K4" s="4" t="s">
        <v>14</v>
      </c>
      <c r="L4" s="4"/>
      <c r="M4" s="4"/>
    </row>
    <row r="5" spans="2:13" x14ac:dyDescent="0.25">
      <c r="B5" s="47">
        <v>42006</v>
      </c>
      <c r="C5" s="2">
        <v>113100</v>
      </c>
      <c r="D5" s="3" t="s">
        <v>10</v>
      </c>
      <c r="E5" s="2">
        <v>212100</v>
      </c>
      <c r="F5" s="16" t="s">
        <v>11</v>
      </c>
      <c r="G5" s="3" t="s">
        <v>12</v>
      </c>
      <c r="H5" s="4">
        <v>4000</v>
      </c>
      <c r="I5" s="4" t="s">
        <v>15</v>
      </c>
      <c r="J5" s="4">
        <v>1000</v>
      </c>
      <c r="K5" s="4" t="s">
        <v>14</v>
      </c>
      <c r="L5" s="4"/>
      <c r="M5" s="4"/>
    </row>
    <row r="6" spans="2:13" x14ac:dyDescent="0.25">
      <c r="B6" s="47">
        <v>42007</v>
      </c>
      <c r="C6" s="2">
        <v>113100</v>
      </c>
      <c r="D6" s="3" t="s">
        <v>10</v>
      </c>
      <c r="E6" s="2">
        <v>212100</v>
      </c>
      <c r="F6" s="16" t="s">
        <v>11</v>
      </c>
      <c r="G6" s="3" t="s">
        <v>12</v>
      </c>
      <c r="H6" s="4">
        <v>4500</v>
      </c>
      <c r="I6" s="4" t="s">
        <v>16</v>
      </c>
      <c r="J6" s="4">
        <v>1500</v>
      </c>
      <c r="K6" s="4" t="s">
        <v>14</v>
      </c>
      <c r="L6" s="4"/>
      <c r="M6" s="4"/>
    </row>
    <row r="7" spans="2:13" x14ac:dyDescent="0.25">
      <c r="B7" s="47">
        <v>42008</v>
      </c>
      <c r="C7" s="2">
        <v>113100</v>
      </c>
      <c r="D7" s="3" t="s">
        <v>10</v>
      </c>
      <c r="E7" s="2">
        <v>212100</v>
      </c>
      <c r="F7" s="16" t="s">
        <v>11</v>
      </c>
      <c r="G7" s="3" t="s">
        <v>12</v>
      </c>
      <c r="H7" s="4">
        <v>3000</v>
      </c>
      <c r="I7" s="4" t="s">
        <v>17</v>
      </c>
      <c r="J7" s="4">
        <v>500</v>
      </c>
      <c r="K7" s="4" t="s">
        <v>14</v>
      </c>
      <c r="L7" s="4"/>
      <c r="M7" s="4"/>
    </row>
    <row r="8" spans="2:13" x14ac:dyDescent="0.25">
      <c r="B8" s="47">
        <v>42009</v>
      </c>
      <c r="C8" s="2">
        <v>113100</v>
      </c>
      <c r="D8" s="3" t="s">
        <v>10</v>
      </c>
      <c r="E8" s="2">
        <v>212100</v>
      </c>
      <c r="F8" s="16" t="s">
        <v>11</v>
      </c>
      <c r="G8" s="3" t="s">
        <v>12</v>
      </c>
      <c r="H8" s="4">
        <v>900</v>
      </c>
      <c r="I8" s="4" t="s">
        <v>18</v>
      </c>
      <c r="J8" s="4">
        <v>100</v>
      </c>
      <c r="K8" s="4" t="s">
        <v>14</v>
      </c>
      <c r="L8" s="4"/>
      <c r="M8" s="4"/>
    </row>
    <row r="9" spans="2:13" x14ac:dyDescent="0.25">
      <c r="B9" s="47">
        <v>42010</v>
      </c>
      <c r="C9" s="2">
        <v>113100</v>
      </c>
      <c r="D9" s="3" t="s">
        <v>10</v>
      </c>
      <c r="E9" s="2">
        <v>212100</v>
      </c>
      <c r="F9" s="16" t="s">
        <v>11</v>
      </c>
      <c r="G9" s="3" t="s">
        <v>12</v>
      </c>
      <c r="H9" s="4">
        <v>5500</v>
      </c>
      <c r="I9" s="4" t="s">
        <v>19</v>
      </c>
      <c r="J9" s="4">
        <v>1000</v>
      </c>
      <c r="K9" s="4" t="s">
        <v>14</v>
      </c>
      <c r="L9" s="4"/>
      <c r="M9" s="5"/>
    </row>
    <row r="10" spans="2:13" x14ac:dyDescent="0.25">
      <c r="B10" s="47">
        <v>42011</v>
      </c>
      <c r="C10" s="2">
        <v>113100</v>
      </c>
      <c r="D10" s="3" t="s">
        <v>10</v>
      </c>
      <c r="E10" s="2">
        <v>212100</v>
      </c>
      <c r="F10" s="16" t="s">
        <v>11</v>
      </c>
      <c r="G10" s="3" t="s">
        <v>12</v>
      </c>
      <c r="H10" s="4">
        <v>3500</v>
      </c>
      <c r="I10" s="4" t="s">
        <v>20</v>
      </c>
      <c r="J10" s="4">
        <v>500</v>
      </c>
      <c r="K10" s="4" t="s">
        <v>14</v>
      </c>
      <c r="L10" s="4"/>
      <c r="M10" s="4"/>
    </row>
    <row r="11" spans="2:13" x14ac:dyDescent="0.25">
      <c r="B11" s="47">
        <v>42012</v>
      </c>
      <c r="C11" s="2">
        <v>113100</v>
      </c>
      <c r="D11" s="3" t="s">
        <v>10</v>
      </c>
      <c r="E11" s="2">
        <v>212100</v>
      </c>
      <c r="F11" s="16" t="s">
        <v>11</v>
      </c>
      <c r="G11" s="3" t="s">
        <v>12</v>
      </c>
      <c r="H11" s="4">
        <v>2400</v>
      </c>
      <c r="I11" s="4" t="s">
        <v>16</v>
      </c>
      <c r="J11" s="4">
        <v>800</v>
      </c>
      <c r="K11" s="4" t="s">
        <v>14</v>
      </c>
      <c r="L11" s="6"/>
      <c r="M11" s="4" t="s">
        <v>21</v>
      </c>
    </row>
    <row r="12" spans="2:13" x14ac:dyDescent="0.25">
      <c r="B12" s="47">
        <v>42013</v>
      </c>
      <c r="C12" s="2">
        <v>113100</v>
      </c>
      <c r="D12" s="3" t="s">
        <v>10</v>
      </c>
      <c r="E12" s="2">
        <v>212100</v>
      </c>
      <c r="F12" s="16" t="s">
        <v>11</v>
      </c>
      <c r="G12" s="3" t="s">
        <v>12</v>
      </c>
      <c r="H12" s="4">
        <v>500</v>
      </c>
      <c r="I12" s="4" t="s">
        <v>13</v>
      </c>
      <c r="J12" s="7">
        <v>100</v>
      </c>
      <c r="K12" s="4" t="s">
        <v>14</v>
      </c>
      <c r="L12" s="6"/>
      <c r="M12" s="4" t="s">
        <v>22</v>
      </c>
    </row>
    <row r="13" spans="2:13" x14ac:dyDescent="0.25">
      <c r="B13" s="47">
        <v>42036</v>
      </c>
      <c r="C13" s="2">
        <v>113100</v>
      </c>
      <c r="D13" s="3" t="s">
        <v>10</v>
      </c>
      <c r="E13" s="2">
        <v>212100</v>
      </c>
      <c r="F13" s="16" t="s">
        <v>11</v>
      </c>
      <c r="G13" s="3" t="s">
        <v>12</v>
      </c>
      <c r="H13" s="4">
        <v>2000</v>
      </c>
      <c r="I13" s="4" t="s">
        <v>15</v>
      </c>
      <c r="J13" s="7">
        <v>500</v>
      </c>
      <c r="K13" s="4" t="s">
        <v>14</v>
      </c>
      <c r="L13" s="6"/>
      <c r="M13" s="4"/>
    </row>
    <row r="14" spans="2:13" ht="24" x14ac:dyDescent="0.25">
      <c r="B14" s="47">
        <v>42036</v>
      </c>
      <c r="C14" s="2">
        <v>113200</v>
      </c>
      <c r="D14" s="3" t="s">
        <v>23</v>
      </c>
      <c r="E14" s="2">
        <v>113100</v>
      </c>
      <c r="F14" s="3" t="s">
        <v>10</v>
      </c>
      <c r="G14" s="3" t="s">
        <v>24</v>
      </c>
      <c r="H14" s="4">
        <v>4800</v>
      </c>
      <c r="I14" s="4" t="s">
        <v>17</v>
      </c>
      <c r="J14" s="7">
        <v>800</v>
      </c>
      <c r="K14" s="4" t="s">
        <v>14</v>
      </c>
      <c r="L14" s="6"/>
      <c r="M14" s="4" t="s">
        <v>25</v>
      </c>
    </row>
    <row r="15" spans="2:13" ht="24" x14ac:dyDescent="0.25">
      <c r="B15" s="47">
        <v>42036</v>
      </c>
      <c r="C15" s="2">
        <v>113200</v>
      </c>
      <c r="D15" s="3" t="s">
        <v>23</v>
      </c>
      <c r="E15" s="2">
        <v>113100</v>
      </c>
      <c r="F15" s="3" t="s">
        <v>10</v>
      </c>
      <c r="G15" s="3" t="s">
        <v>24</v>
      </c>
      <c r="H15" s="4">
        <v>1200</v>
      </c>
      <c r="I15" s="4" t="s">
        <v>15</v>
      </c>
      <c r="J15" s="4">
        <v>300</v>
      </c>
      <c r="K15" s="4" t="s">
        <v>14</v>
      </c>
      <c r="L15" s="4" t="s">
        <v>43</v>
      </c>
      <c r="M15" s="4" t="s">
        <v>44</v>
      </c>
    </row>
    <row r="16" spans="2:13" x14ac:dyDescent="0.25">
      <c r="B16" s="47">
        <v>42037</v>
      </c>
      <c r="C16" s="2">
        <v>113100</v>
      </c>
      <c r="D16" s="3" t="s">
        <v>10</v>
      </c>
      <c r="E16" s="2">
        <v>212100</v>
      </c>
      <c r="F16" s="16" t="s">
        <v>11</v>
      </c>
      <c r="G16" s="3" t="s">
        <v>12</v>
      </c>
      <c r="H16" s="4">
        <v>6000</v>
      </c>
      <c r="I16" s="4" t="s">
        <v>16</v>
      </c>
      <c r="J16" s="7">
        <v>2000</v>
      </c>
      <c r="K16" s="4" t="s">
        <v>14</v>
      </c>
      <c r="L16" s="6"/>
      <c r="M16" s="4"/>
    </row>
    <row r="17" spans="2:13" ht="24" x14ac:dyDescent="0.25">
      <c r="B17" s="47">
        <v>42037</v>
      </c>
      <c r="C17" s="2">
        <v>113200</v>
      </c>
      <c r="D17" s="3" t="s">
        <v>23</v>
      </c>
      <c r="E17" s="2">
        <v>113100</v>
      </c>
      <c r="F17" s="3" t="s">
        <v>10</v>
      </c>
      <c r="G17" s="3" t="s">
        <v>24</v>
      </c>
      <c r="H17" s="4">
        <v>1350</v>
      </c>
      <c r="I17" s="4" t="s">
        <v>18</v>
      </c>
      <c r="J17" s="7">
        <v>150</v>
      </c>
      <c r="K17" s="4" t="s">
        <v>14</v>
      </c>
      <c r="L17" s="6"/>
      <c r="M17" s="4" t="s">
        <v>25</v>
      </c>
    </row>
    <row r="18" spans="2:13" ht="24" x14ac:dyDescent="0.25">
      <c r="B18" s="47">
        <v>42037</v>
      </c>
      <c r="C18" s="2">
        <v>113200</v>
      </c>
      <c r="D18" s="3" t="s">
        <v>23</v>
      </c>
      <c r="E18" s="2">
        <v>113100</v>
      </c>
      <c r="F18" s="3" t="s">
        <v>10</v>
      </c>
      <c r="G18" s="3" t="s">
        <v>24</v>
      </c>
      <c r="H18" s="4">
        <v>1200</v>
      </c>
      <c r="I18" s="4" t="s">
        <v>17</v>
      </c>
      <c r="J18" s="4">
        <v>200</v>
      </c>
      <c r="K18" s="4" t="s">
        <v>14</v>
      </c>
      <c r="L18" s="4" t="s">
        <v>43</v>
      </c>
      <c r="M18" s="4" t="s">
        <v>44</v>
      </c>
    </row>
    <row r="19" spans="2:13" x14ac:dyDescent="0.25">
      <c r="B19" s="47">
        <v>42037</v>
      </c>
      <c r="C19" s="2">
        <v>113100</v>
      </c>
      <c r="D19" s="3" t="s">
        <v>10</v>
      </c>
      <c r="E19" s="2">
        <v>212100</v>
      </c>
      <c r="F19" s="16" t="s">
        <v>11</v>
      </c>
      <c r="G19" s="3" t="s">
        <v>12</v>
      </c>
      <c r="H19" s="4">
        <f>J19*4</f>
        <v>56000</v>
      </c>
      <c r="I19" s="4" t="s">
        <v>15</v>
      </c>
      <c r="J19" s="4">
        <v>14000</v>
      </c>
      <c r="K19" s="4" t="s">
        <v>14</v>
      </c>
      <c r="L19" s="13" t="s">
        <v>46</v>
      </c>
      <c r="M19" s="9" t="s">
        <v>53</v>
      </c>
    </row>
    <row r="20" spans="2:13" x14ac:dyDescent="0.25">
      <c r="B20" s="47">
        <v>42038</v>
      </c>
      <c r="C20" s="2">
        <v>113100</v>
      </c>
      <c r="D20" s="3" t="s">
        <v>10</v>
      </c>
      <c r="E20" s="2">
        <v>212100</v>
      </c>
      <c r="F20" s="16" t="s">
        <v>11</v>
      </c>
      <c r="G20" s="3" t="s">
        <v>12</v>
      </c>
      <c r="H20" s="4">
        <v>8250</v>
      </c>
      <c r="I20" s="4" t="s">
        <v>19</v>
      </c>
      <c r="J20" s="7">
        <v>1500</v>
      </c>
      <c r="K20" s="4" t="s">
        <v>14</v>
      </c>
      <c r="L20" s="6"/>
      <c r="M20" s="4"/>
    </row>
    <row r="21" spans="2:13" ht="24" x14ac:dyDescent="0.25">
      <c r="B21" s="47">
        <v>42038</v>
      </c>
      <c r="C21" s="2">
        <v>113200</v>
      </c>
      <c r="D21" s="3" t="s">
        <v>23</v>
      </c>
      <c r="E21" s="2">
        <v>212200</v>
      </c>
      <c r="F21" s="3" t="s">
        <v>26</v>
      </c>
      <c r="G21" s="3" t="s">
        <v>27</v>
      </c>
      <c r="H21" s="4">
        <v>330</v>
      </c>
      <c r="I21" s="4" t="s">
        <v>28</v>
      </c>
      <c r="J21" s="7">
        <v>30</v>
      </c>
      <c r="K21" s="4" t="s">
        <v>14</v>
      </c>
      <c r="L21" s="6"/>
      <c r="M21" s="4" t="s">
        <v>25</v>
      </c>
    </row>
    <row r="22" spans="2:13" ht="24" x14ac:dyDescent="0.25">
      <c r="B22" s="47">
        <v>42038</v>
      </c>
      <c r="C22" s="2">
        <v>113200</v>
      </c>
      <c r="D22" s="3" t="s">
        <v>23</v>
      </c>
      <c r="E22" s="2">
        <v>113100</v>
      </c>
      <c r="F22" s="3" t="s">
        <v>10</v>
      </c>
      <c r="G22" s="3" t="s">
        <v>24</v>
      </c>
      <c r="H22" s="4">
        <v>2200</v>
      </c>
      <c r="I22" s="4" t="s">
        <v>19</v>
      </c>
      <c r="J22" s="4">
        <v>400</v>
      </c>
      <c r="K22" s="4" t="s">
        <v>14</v>
      </c>
      <c r="L22" s="4" t="s">
        <v>43</v>
      </c>
      <c r="M22" s="4" t="s">
        <v>44</v>
      </c>
    </row>
    <row r="23" spans="2:13" x14ac:dyDescent="0.25">
      <c r="B23" s="47">
        <v>42038</v>
      </c>
      <c r="C23" s="2">
        <v>113100</v>
      </c>
      <c r="D23" s="3" t="s">
        <v>10</v>
      </c>
      <c r="E23" s="2">
        <v>212100</v>
      </c>
      <c r="F23" s="16" t="s">
        <v>11</v>
      </c>
      <c r="G23" s="3" t="s">
        <v>12</v>
      </c>
      <c r="H23" s="4">
        <f>J23*5.5</f>
        <v>39600</v>
      </c>
      <c r="I23" s="4" t="s">
        <v>19</v>
      </c>
      <c r="J23" s="4">
        <v>7200</v>
      </c>
      <c r="K23" s="4" t="s">
        <v>14</v>
      </c>
      <c r="L23" s="13" t="s">
        <v>46</v>
      </c>
      <c r="M23" s="9" t="s">
        <v>53</v>
      </c>
    </row>
    <row r="24" spans="2:13" ht="24" x14ac:dyDescent="0.25">
      <c r="B24" s="47">
        <v>42039</v>
      </c>
      <c r="C24" s="2">
        <v>113200</v>
      </c>
      <c r="D24" s="3" t="s">
        <v>23</v>
      </c>
      <c r="E24" s="2">
        <v>113100</v>
      </c>
      <c r="F24" s="3" t="s">
        <v>10</v>
      </c>
      <c r="G24" s="3" t="s">
        <v>24</v>
      </c>
      <c r="H24" s="4">
        <v>450</v>
      </c>
      <c r="I24" s="4" t="s">
        <v>16</v>
      </c>
      <c r="J24" s="7">
        <v>150</v>
      </c>
      <c r="K24" s="4" t="s">
        <v>14</v>
      </c>
      <c r="L24" s="6"/>
      <c r="M24" s="4" t="s">
        <v>25</v>
      </c>
    </row>
    <row r="25" spans="2:13" x14ac:dyDescent="0.25">
      <c r="B25" s="47">
        <v>42039</v>
      </c>
      <c r="C25" s="2">
        <v>113100</v>
      </c>
      <c r="D25" s="3" t="s">
        <v>10</v>
      </c>
      <c r="E25" s="2">
        <v>212100</v>
      </c>
      <c r="F25" s="16" t="s">
        <v>11</v>
      </c>
      <c r="G25" s="3" t="s">
        <v>12</v>
      </c>
      <c r="H25" s="4">
        <v>7500</v>
      </c>
      <c r="I25" s="4" t="s">
        <v>13</v>
      </c>
      <c r="J25" s="7">
        <v>1500</v>
      </c>
      <c r="K25" s="4" t="s">
        <v>14</v>
      </c>
      <c r="L25" s="6"/>
      <c r="M25" s="4"/>
    </row>
    <row r="26" spans="2:13" ht="24" x14ac:dyDescent="0.25">
      <c r="B26" s="47">
        <v>42039</v>
      </c>
      <c r="C26" s="2">
        <v>113200</v>
      </c>
      <c r="D26" s="3" t="s">
        <v>23</v>
      </c>
      <c r="E26" s="2">
        <v>212200</v>
      </c>
      <c r="F26" s="3" t="s">
        <v>26</v>
      </c>
      <c r="G26" s="3" t="s">
        <v>27</v>
      </c>
      <c r="H26" s="4">
        <v>750</v>
      </c>
      <c r="I26" s="4" t="s">
        <v>29</v>
      </c>
      <c r="J26" s="7">
        <v>50</v>
      </c>
      <c r="K26" s="4" t="s">
        <v>14</v>
      </c>
      <c r="L26" s="6"/>
      <c r="M26" s="4" t="s">
        <v>25</v>
      </c>
    </row>
    <row r="27" spans="2:13" ht="24" x14ac:dyDescent="0.25">
      <c r="B27" s="47">
        <v>42040</v>
      </c>
      <c r="C27" s="2">
        <v>113200</v>
      </c>
      <c r="D27" s="3" t="s">
        <v>23</v>
      </c>
      <c r="E27" s="2">
        <v>212200</v>
      </c>
      <c r="F27" s="3" t="s">
        <v>26</v>
      </c>
      <c r="G27" s="3" t="s">
        <v>27</v>
      </c>
      <c r="H27" s="4">
        <v>1500</v>
      </c>
      <c r="I27" s="4" t="s">
        <v>29</v>
      </c>
      <c r="J27" s="4">
        <v>100</v>
      </c>
      <c r="K27" s="4" t="s">
        <v>14</v>
      </c>
      <c r="L27" s="4" t="s">
        <v>43</v>
      </c>
      <c r="M27" s="4" t="s">
        <v>44</v>
      </c>
    </row>
    <row r="28" spans="2:13" x14ac:dyDescent="0.25">
      <c r="B28" s="47">
        <v>42040</v>
      </c>
      <c r="C28" s="2">
        <v>113100</v>
      </c>
      <c r="D28" s="3" t="s">
        <v>10</v>
      </c>
      <c r="E28" s="2">
        <v>212100</v>
      </c>
      <c r="F28" s="16" t="s">
        <v>11</v>
      </c>
      <c r="G28" s="3" t="s">
        <v>12</v>
      </c>
      <c r="H28" s="4">
        <v>6000</v>
      </c>
      <c r="I28" s="4" t="s">
        <v>17</v>
      </c>
      <c r="J28" s="7">
        <v>1000</v>
      </c>
      <c r="K28" s="4" t="s">
        <v>14</v>
      </c>
      <c r="L28" s="6"/>
      <c r="M28" s="4"/>
    </row>
    <row r="29" spans="2:13" ht="24" x14ac:dyDescent="0.25">
      <c r="B29" s="47">
        <v>42040</v>
      </c>
      <c r="C29" s="2">
        <v>113200</v>
      </c>
      <c r="D29" s="3" t="s">
        <v>23</v>
      </c>
      <c r="E29" s="2">
        <v>212200</v>
      </c>
      <c r="F29" s="3" t="s">
        <v>26</v>
      </c>
      <c r="G29" s="3" t="s">
        <v>27</v>
      </c>
      <c r="H29" s="4">
        <v>600</v>
      </c>
      <c r="I29" s="4" t="s">
        <v>30</v>
      </c>
      <c r="J29" s="7">
        <v>40</v>
      </c>
      <c r="K29" s="4" t="s">
        <v>14</v>
      </c>
      <c r="L29" s="6"/>
      <c r="M29" s="4" t="s">
        <v>25</v>
      </c>
    </row>
    <row r="30" spans="2:13" ht="24" x14ac:dyDescent="0.25">
      <c r="B30" s="47">
        <v>42040</v>
      </c>
      <c r="C30" s="2">
        <v>113200</v>
      </c>
      <c r="D30" s="3" t="s">
        <v>23</v>
      </c>
      <c r="E30" s="2">
        <v>113100</v>
      </c>
      <c r="F30" s="3" t="s">
        <v>10</v>
      </c>
      <c r="G30" s="3" t="s">
        <v>24</v>
      </c>
      <c r="H30" s="4">
        <f>J30*4</f>
        <v>56000</v>
      </c>
      <c r="I30" s="4" t="s">
        <v>15</v>
      </c>
      <c r="J30" s="4">
        <v>14000</v>
      </c>
      <c r="K30" s="4" t="s">
        <v>14</v>
      </c>
      <c r="L30" s="13" t="s">
        <v>46</v>
      </c>
      <c r="M30" s="9" t="s">
        <v>53</v>
      </c>
    </row>
    <row r="31" spans="2:13" x14ac:dyDescent="0.25">
      <c r="B31" s="47">
        <v>42041</v>
      </c>
      <c r="C31" s="2">
        <v>113100</v>
      </c>
      <c r="D31" s="3" t="s">
        <v>10</v>
      </c>
      <c r="E31" s="2">
        <v>212100</v>
      </c>
      <c r="F31" s="16" t="s">
        <v>11</v>
      </c>
      <c r="G31" s="3" t="s">
        <v>12</v>
      </c>
      <c r="H31" s="4">
        <v>9000</v>
      </c>
      <c r="I31" s="4" t="s">
        <v>18</v>
      </c>
      <c r="J31" s="7">
        <v>1000</v>
      </c>
      <c r="K31" s="4" t="s">
        <v>14</v>
      </c>
      <c r="L31" s="6"/>
      <c r="M31" s="4"/>
    </row>
    <row r="32" spans="2:13" ht="24" x14ac:dyDescent="0.25">
      <c r="B32" s="47">
        <v>42041</v>
      </c>
      <c r="C32" s="2">
        <v>113200</v>
      </c>
      <c r="D32" s="3" t="s">
        <v>23</v>
      </c>
      <c r="E32" s="2">
        <v>212200</v>
      </c>
      <c r="F32" s="3" t="s">
        <v>26</v>
      </c>
      <c r="G32" s="3" t="s">
        <v>27</v>
      </c>
      <c r="H32" s="4">
        <f>J32*11</f>
        <v>159500</v>
      </c>
      <c r="I32" s="7" t="s">
        <v>28</v>
      </c>
      <c r="J32" s="4">
        <v>14500</v>
      </c>
      <c r="K32" s="4" t="s">
        <v>14</v>
      </c>
      <c r="L32" s="13" t="s">
        <v>46</v>
      </c>
      <c r="M32" s="9" t="s">
        <v>53</v>
      </c>
    </row>
    <row r="33" spans="2:13" ht="24" x14ac:dyDescent="0.25">
      <c r="B33" s="47">
        <v>42041</v>
      </c>
      <c r="C33" s="2">
        <v>113200</v>
      </c>
      <c r="D33" s="3" t="s">
        <v>23</v>
      </c>
      <c r="E33" s="2">
        <v>212200</v>
      </c>
      <c r="F33" s="3" t="s">
        <v>26</v>
      </c>
      <c r="G33" s="3" t="s">
        <v>27</v>
      </c>
      <c r="H33" s="4">
        <f>J33*16</f>
        <v>120000</v>
      </c>
      <c r="I33" s="9" t="s">
        <v>29</v>
      </c>
      <c r="J33" s="4">
        <v>7500</v>
      </c>
      <c r="K33" s="4" t="s">
        <v>14</v>
      </c>
      <c r="L33" s="13" t="s">
        <v>46</v>
      </c>
      <c r="M33" s="9" t="s">
        <v>53</v>
      </c>
    </row>
    <row r="34" spans="2:13" ht="30.75" customHeight="1" x14ac:dyDescent="0.25">
      <c r="B34" s="47">
        <v>42042</v>
      </c>
      <c r="C34" s="2">
        <v>113200</v>
      </c>
      <c r="D34" s="3" t="s">
        <v>23</v>
      </c>
      <c r="E34" s="2">
        <v>471000</v>
      </c>
      <c r="F34" s="3" t="s">
        <v>31</v>
      </c>
      <c r="G34" s="3" t="s">
        <v>32</v>
      </c>
      <c r="H34" s="4">
        <f>J34*50</f>
        <v>6000</v>
      </c>
      <c r="I34" s="4"/>
      <c r="J34" s="7">
        <v>120</v>
      </c>
      <c r="K34" s="4" t="s">
        <v>14</v>
      </c>
      <c r="L34" s="6"/>
      <c r="M34" s="4" t="s">
        <v>25</v>
      </c>
    </row>
    <row r="35" spans="2:13" x14ac:dyDescent="0.25">
      <c r="B35" s="47">
        <v>42042</v>
      </c>
      <c r="C35" s="2">
        <v>113100</v>
      </c>
      <c r="D35" s="3" t="s">
        <v>10</v>
      </c>
      <c r="E35" s="2">
        <v>212100</v>
      </c>
      <c r="F35" s="16" t="s">
        <v>11</v>
      </c>
      <c r="G35" s="3" t="s">
        <v>12</v>
      </c>
      <c r="H35" s="4">
        <v>1400</v>
      </c>
      <c r="I35" s="4" t="s">
        <v>20</v>
      </c>
      <c r="J35" s="7">
        <v>200</v>
      </c>
      <c r="K35" s="4" t="s">
        <v>14</v>
      </c>
      <c r="L35" s="6"/>
      <c r="M35" s="4"/>
    </row>
    <row r="36" spans="2:13" x14ac:dyDescent="0.25">
      <c r="B36" s="47">
        <v>42043</v>
      </c>
      <c r="C36" s="2">
        <v>113100</v>
      </c>
      <c r="D36" s="3" t="s">
        <v>10</v>
      </c>
      <c r="E36" s="2">
        <v>212100</v>
      </c>
      <c r="F36" s="16" t="s">
        <v>11</v>
      </c>
      <c r="G36" s="3" t="s">
        <v>12</v>
      </c>
      <c r="H36" s="4">
        <f>J36*3.2</f>
        <v>33600</v>
      </c>
      <c r="I36" s="4" t="s">
        <v>16</v>
      </c>
      <c r="J36" s="4">
        <v>10500</v>
      </c>
      <c r="K36" s="4" t="s">
        <v>14</v>
      </c>
      <c r="L36" s="13" t="s">
        <v>46</v>
      </c>
      <c r="M36" s="9" t="s">
        <v>53</v>
      </c>
    </row>
    <row r="37" spans="2:13" ht="24" x14ac:dyDescent="0.25">
      <c r="B37" s="47">
        <v>42043</v>
      </c>
      <c r="C37" s="2">
        <v>113200</v>
      </c>
      <c r="D37" s="3" t="s">
        <v>23</v>
      </c>
      <c r="E37" s="2">
        <v>113100</v>
      </c>
      <c r="F37" s="3" t="s">
        <v>10</v>
      </c>
      <c r="G37" s="3" t="s">
        <v>24</v>
      </c>
      <c r="H37" s="4">
        <f>J37*3.2</f>
        <v>33600</v>
      </c>
      <c r="I37" s="4" t="s">
        <v>16</v>
      </c>
      <c r="J37" s="4">
        <v>10500</v>
      </c>
      <c r="K37" s="4" t="s">
        <v>14</v>
      </c>
      <c r="L37" s="13" t="s">
        <v>46</v>
      </c>
      <c r="M37" s="9" t="s">
        <v>53</v>
      </c>
    </row>
    <row r="38" spans="2:13" ht="24" x14ac:dyDescent="0.25">
      <c r="B38" s="47">
        <v>42043</v>
      </c>
      <c r="C38" s="2">
        <v>113200</v>
      </c>
      <c r="D38" s="3" t="s">
        <v>23</v>
      </c>
      <c r="E38" s="2">
        <v>212200</v>
      </c>
      <c r="F38" s="3" t="s">
        <v>26</v>
      </c>
      <c r="G38" s="3" t="s">
        <v>27</v>
      </c>
      <c r="H38" s="4">
        <v>3900</v>
      </c>
      <c r="I38" s="4" t="s">
        <v>42</v>
      </c>
      <c r="J38" s="4">
        <v>300</v>
      </c>
      <c r="K38" s="4" t="s">
        <v>14</v>
      </c>
      <c r="L38" s="4" t="s">
        <v>43</v>
      </c>
      <c r="M38" s="4" t="s">
        <v>44</v>
      </c>
    </row>
    <row r="39" spans="2:13" x14ac:dyDescent="0.25">
      <c r="B39" s="47">
        <v>42043</v>
      </c>
      <c r="C39" s="2">
        <v>113100</v>
      </c>
      <c r="D39" s="3" t="s">
        <v>10</v>
      </c>
      <c r="E39" s="2">
        <v>212100</v>
      </c>
      <c r="F39" s="16" t="s">
        <v>11</v>
      </c>
      <c r="G39" s="3" t="s">
        <v>12</v>
      </c>
      <c r="H39" s="4">
        <v>1500</v>
      </c>
      <c r="I39" s="4" t="s">
        <v>16</v>
      </c>
      <c r="J39" s="7">
        <v>500</v>
      </c>
      <c r="K39" s="4" t="s">
        <v>14</v>
      </c>
      <c r="L39" s="6"/>
      <c r="M39" s="4"/>
    </row>
    <row r="40" spans="2:13" ht="51" customHeight="1" x14ac:dyDescent="0.25">
      <c r="B40" s="47">
        <v>42045</v>
      </c>
      <c r="C40" s="2">
        <v>113300</v>
      </c>
      <c r="D40" s="3" t="s">
        <v>33</v>
      </c>
      <c r="E40" s="2">
        <v>113200</v>
      </c>
      <c r="F40" s="3" t="s">
        <v>23</v>
      </c>
      <c r="G40" s="3" t="s">
        <v>34</v>
      </c>
      <c r="H40" s="4">
        <v>14280</v>
      </c>
      <c r="I40" s="4"/>
      <c r="J40" s="7">
        <v>200</v>
      </c>
      <c r="K40" s="4" t="s">
        <v>14</v>
      </c>
      <c r="L40" s="6"/>
      <c r="M40" s="4" t="s">
        <v>25</v>
      </c>
    </row>
    <row r="41" spans="2:13" ht="24" x14ac:dyDescent="0.25">
      <c r="B41" s="47">
        <v>42050</v>
      </c>
      <c r="C41" s="2">
        <v>113200</v>
      </c>
      <c r="D41" s="3" t="s">
        <v>23</v>
      </c>
      <c r="E41" s="2">
        <v>113100</v>
      </c>
      <c r="F41" s="3" t="s">
        <v>10</v>
      </c>
      <c r="G41" s="3" t="s">
        <v>24</v>
      </c>
      <c r="H41" s="4">
        <f>J41*5.5</f>
        <v>39050</v>
      </c>
      <c r="I41" s="4" t="s">
        <v>19</v>
      </c>
      <c r="J41" s="4">
        <v>7100</v>
      </c>
      <c r="K41" s="4" t="s">
        <v>14</v>
      </c>
      <c r="L41" s="13" t="s">
        <v>46</v>
      </c>
      <c r="M41" s="9" t="s">
        <v>53</v>
      </c>
    </row>
    <row r="42" spans="2:13" ht="24" x14ac:dyDescent="0.25">
      <c r="B42" s="47">
        <v>42050</v>
      </c>
      <c r="C42" s="2">
        <v>113200</v>
      </c>
      <c r="D42" s="3" t="s">
        <v>23</v>
      </c>
      <c r="E42" s="2">
        <v>471000</v>
      </c>
      <c r="F42" s="3" t="s">
        <v>31</v>
      </c>
      <c r="G42" s="3" t="s">
        <v>32</v>
      </c>
      <c r="H42" s="4">
        <v>2600</v>
      </c>
      <c r="I42" s="4"/>
      <c r="J42" s="4"/>
      <c r="K42" s="4" t="s">
        <v>14</v>
      </c>
      <c r="L42" s="4" t="s">
        <v>43</v>
      </c>
      <c r="M42" s="4" t="s">
        <v>44</v>
      </c>
    </row>
    <row r="43" spans="2:13" ht="24" x14ac:dyDescent="0.25">
      <c r="B43" s="47">
        <v>42071</v>
      </c>
      <c r="C43" s="2">
        <v>113200</v>
      </c>
      <c r="D43" s="3" t="s">
        <v>23</v>
      </c>
      <c r="E43" s="2">
        <v>113100</v>
      </c>
      <c r="F43" s="3" t="s">
        <v>10</v>
      </c>
      <c r="G43" s="3" t="s">
        <v>24</v>
      </c>
      <c r="H43" s="4">
        <v>1000</v>
      </c>
      <c r="I43" s="4" t="s">
        <v>15</v>
      </c>
      <c r="J43" s="4">
        <v>250</v>
      </c>
      <c r="K43" s="4" t="s">
        <v>14</v>
      </c>
      <c r="L43" s="4" t="s">
        <v>43</v>
      </c>
      <c r="M43" s="4" t="s">
        <v>45</v>
      </c>
    </row>
    <row r="44" spans="2:13" ht="24" x14ac:dyDescent="0.25">
      <c r="B44" s="47">
        <v>42073</v>
      </c>
      <c r="C44" s="2">
        <v>113200</v>
      </c>
      <c r="D44" s="3" t="s">
        <v>23</v>
      </c>
      <c r="E44" s="2">
        <v>113100</v>
      </c>
      <c r="F44" s="3" t="s">
        <v>10</v>
      </c>
      <c r="G44" s="3" t="s">
        <v>24</v>
      </c>
      <c r="H44" s="4">
        <v>3000</v>
      </c>
      <c r="I44" s="4" t="s">
        <v>17</v>
      </c>
      <c r="J44" s="7">
        <v>500</v>
      </c>
      <c r="K44" s="4" t="s">
        <v>14</v>
      </c>
      <c r="L44" s="6"/>
      <c r="M44" s="4" t="s">
        <v>35</v>
      </c>
    </row>
    <row r="45" spans="2:13" ht="24" x14ac:dyDescent="0.25">
      <c r="B45" s="47">
        <v>42073</v>
      </c>
      <c r="C45" s="2">
        <v>113200</v>
      </c>
      <c r="D45" s="3" t="s">
        <v>23</v>
      </c>
      <c r="E45" s="2">
        <v>212200</v>
      </c>
      <c r="F45" s="3" t="s">
        <v>26</v>
      </c>
      <c r="G45" s="3" t="s">
        <v>27</v>
      </c>
      <c r="H45" s="4">
        <v>300</v>
      </c>
      <c r="I45" s="4" t="s">
        <v>38</v>
      </c>
      <c r="J45" s="4">
        <v>25</v>
      </c>
      <c r="K45" s="4" t="s">
        <v>14</v>
      </c>
      <c r="L45" s="4" t="s">
        <v>43</v>
      </c>
      <c r="M45" s="4" t="s">
        <v>45</v>
      </c>
    </row>
    <row r="46" spans="2:13" ht="24" x14ac:dyDescent="0.25">
      <c r="B46" s="47">
        <v>42074</v>
      </c>
      <c r="C46" s="2">
        <v>113200</v>
      </c>
      <c r="D46" s="3" t="s">
        <v>23</v>
      </c>
      <c r="E46" s="2">
        <v>113100</v>
      </c>
      <c r="F46" s="3" t="s">
        <v>10</v>
      </c>
      <c r="G46" s="3" t="s">
        <v>24</v>
      </c>
      <c r="H46" s="4">
        <v>2200</v>
      </c>
      <c r="I46" s="4" t="s">
        <v>19</v>
      </c>
      <c r="J46" s="7">
        <v>400</v>
      </c>
      <c r="K46" s="4" t="s">
        <v>14</v>
      </c>
      <c r="L46" s="6"/>
      <c r="M46" s="4" t="s">
        <v>35</v>
      </c>
    </row>
    <row r="47" spans="2:13" ht="24" x14ac:dyDescent="0.25">
      <c r="B47" s="47">
        <v>42074</v>
      </c>
      <c r="C47" s="2">
        <v>113200</v>
      </c>
      <c r="D47" s="3" t="s">
        <v>23</v>
      </c>
      <c r="E47" s="2">
        <v>212200</v>
      </c>
      <c r="F47" s="3" t="s">
        <v>26</v>
      </c>
      <c r="G47" s="3" t="s">
        <v>27</v>
      </c>
      <c r="H47" s="4">
        <v>540</v>
      </c>
      <c r="I47" s="4" t="s">
        <v>40</v>
      </c>
      <c r="J47" s="4">
        <v>45</v>
      </c>
      <c r="K47" s="4" t="s">
        <v>14</v>
      </c>
      <c r="L47" s="4" t="s">
        <v>43</v>
      </c>
      <c r="M47" s="4" t="s">
        <v>45</v>
      </c>
    </row>
    <row r="48" spans="2:13" ht="24" x14ac:dyDescent="0.25">
      <c r="B48" s="47">
        <v>42075</v>
      </c>
      <c r="C48" s="2">
        <v>113200</v>
      </c>
      <c r="D48" s="3" t="s">
        <v>23</v>
      </c>
      <c r="E48" s="2">
        <v>113100</v>
      </c>
      <c r="F48" s="3" t="s">
        <v>10</v>
      </c>
      <c r="G48" s="3" t="s">
        <v>24</v>
      </c>
      <c r="H48" s="4">
        <v>2250</v>
      </c>
      <c r="I48" s="4" t="s">
        <v>18</v>
      </c>
      <c r="J48" s="7">
        <v>250</v>
      </c>
      <c r="K48" s="4" t="s">
        <v>14</v>
      </c>
      <c r="L48" s="6"/>
      <c r="M48" s="4" t="s">
        <v>35</v>
      </c>
    </row>
    <row r="49" spans="2:13" ht="24" x14ac:dyDescent="0.25">
      <c r="B49" s="47">
        <v>42075</v>
      </c>
      <c r="C49" s="2">
        <v>113200</v>
      </c>
      <c r="D49" s="3" t="s">
        <v>23</v>
      </c>
      <c r="E49" s="2">
        <v>471000</v>
      </c>
      <c r="F49" s="3" t="s">
        <v>31</v>
      </c>
      <c r="G49" s="3" t="s">
        <v>32</v>
      </c>
      <c r="H49" s="4">
        <v>2600</v>
      </c>
      <c r="I49" s="4"/>
      <c r="J49" s="4"/>
      <c r="K49" s="4" t="s">
        <v>14</v>
      </c>
      <c r="L49" s="4" t="s">
        <v>43</v>
      </c>
      <c r="M49" s="4" t="s">
        <v>45</v>
      </c>
    </row>
    <row r="50" spans="2:13" ht="24" x14ac:dyDescent="0.25">
      <c r="B50" s="47">
        <v>42076</v>
      </c>
      <c r="C50" s="17">
        <v>113200</v>
      </c>
      <c r="D50" s="3" t="s">
        <v>23</v>
      </c>
      <c r="E50" s="17">
        <v>212200</v>
      </c>
      <c r="F50" s="3" t="s">
        <v>26</v>
      </c>
      <c r="G50" s="3" t="s">
        <v>27</v>
      </c>
      <c r="H50" s="18">
        <v>900</v>
      </c>
      <c r="I50" s="18" t="s">
        <v>29</v>
      </c>
      <c r="J50" s="19">
        <v>60</v>
      </c>
      <c r="K50" s="18" t="s">
        <v>14</v>
      </c>
      <c r="L50" s="20"/>
      <c r="M50" s="18" t="s">
        <v>35</v>
      </c>
    </row>
    <row r="51" spans="2:13" ht="24" x14ac:dyDescent="0.25">
      <c r="B51" s="47">
        <v>42077</v>
      </c>
      <c r="C51" s="2">
        <v>113200</v>
      </c>
      <c r="D51" s="3" t="s">
        <v>23</v>
      </c>
      <c r="E51" s="2">
        <v>113100</v>
      </c>
      <c r="F51" s="3" t="s">
        <v>10</v>
      </c>
      <c r="G51" s="3" t="s">
        <v>24</v>
      </c>
      <c r="H51" s="4">
        <v>600</v>
      </c>
      <c r="I51" s="4" t="s">
        <v>16</v>
      </c>
      <c r="J51" s="4">
        <v>200</v>
      </c>
      <c r="K51" s="4" t="s">
        <v>14</v>
      </c>
      <c r="L51" s="4" t="s">
        <v>43</v>
      </c>
      <c r="M51" s="4" t="s">
        <v>45</v>
      </c>
    </row>
    <row r="52" spans="2:13" ht="24" x14ac:dyDescent="0.25">
      <c r="B52" s="47">
        <v>42081</v>
      </c>
      <c r="C52" s="2">
        <v>113200</v>
      </c>
      <c r="D52" s="3" t="s">
        <v>23</v>
      </c>
      <c r="E52" s="2">
        <v>212200</v>
      </c>
      <c r="F52" s="3" t="s">
        <v>26</v>
      </c>
      <c r="G52" s="3" t="s">
        <v>27</v>
      </c>
      <c r="H52" s="4">
        <v>350</v>
      </c>
      <c r="I52" s="4" t="s">
        <v>36</v>
      </c>
      <c r="J52" s="7">
        <v>35</v>
      </c>
      <c r="K52" s="4" t="s">
        <v>14</v>
      </c>
      <c r="L52" s="6"/>
      <c r="M52" s="4" t="s">
        <v>35</v>
      </c>
    </row>
    <row r="53" spans="2:13" ht="24" x14ac:dyDescent="0.25">
      <c r="B53" s="47">
        <v>42083</v>
      </c>
      <c r="C53" s="2">
        <v>113200</v>
      </c>
      <c r="D53" s="3" t="s">
        <v>23</v>
      </c>
      <c r="E53" s="2">
        <v>212200</v>
      </c>
      <c r="F53" s="3" t="s">
        <v>26</v>
      </c>
      <c r="G53" s="3" t="s">
        <v>27</v>
      </c>
      <c r="H53" s="4">
        <v>495</v>
      </c>
      <c r="I53" s="4" t="s">
        <v>28</v>
      </c>
      <c r="J53" s="7">
        <v>45</v>
      </c>
      <c r="K53" s="4" t="s">
        <v>14</v>
      </c>
      <c r="L53" s="6"/>
      <c r="M53" s="4" t="s">
        <v>35</v>
      </c>
    </row>
    <row r="54" spans="2:13" ht="24" x14ac:dyDescent="0.25">
      <c r="B54" s="47">
        <v>42088</v>
      </c>
      <c r="C54" s="2">
        <v>113200</v>
      </c>
      <c r="D54" s="3" t="s">
        <v>23</v>
      </c>
      <c r="E54" s="2">
        <v>471000</v>
      </c>
      <c r="F54" s="3" t="s">
        <v>31</v>
      </c>
      <c r="G54" s="3" t="s">
        <v>32</v>
      </c>
      <c r="H54" s="4">
        <v>7000</v>
      </c>
      <c r="I54" s="4"/>
      <c r="J54" s="7">
        <v>140</v>
      </c>
      <c r="K54" s="4" t="s">
        <v>14</v>
      </c>
      <c r="L54" s="6"/>
      <c r="M54" s="4" t="s">
        <v>35</v>
      </c>
    </row>
    <row r="55" spans="2:13" ht="51.75" customHeight="1" x14ac:dyDescent="0.25">
      <c r="B55" s="47">
        <v>42091</v>
      </c>
      <c r="C55" s="2">
        <v>113300</v>
      </c>
      <c r="D55" s="3" t="s">
        <v>33</v>
      </c>
      <c r="E55" s="2">
        <v>113200</v>
      </c>
      <c r="F55" s="3" t="s">
        <v>23</v>
      </c>
      <c r="G55" s="3" t="s">
        <v>34</v>
      </c>
      <c r="H55" s="4">
        <v>16195</v>
      </c>
      <c r="I55" s="4"/>
      <c r="J55" s="7">
        <v>400</v>
      </c>
      <c r="K55" s="4" t="s">
        <v>14</v>
      </c>
      <c r="L55" s="6"/>
      <c r="M55" s="4" t="s">
        <v>35</v>
      </c>
    </row>
    <row r="56" spans="2:13" ht="24" x14ac:dyDescent="0.25">
      <c r="B56" s="47">
        <v>42104</v>
      </c>
      <c r="C56" s="2">
        <v>113200</v>
      </c>
      <c r="D56" s="3" t="s">
        <v>23</v>
      </c>
      <c r="E56" s="2">
        <v>113100</v>
      </c>
      <c r="F56" s="3" t="s">
        <v>10</v>
      </c>
      <c r="G56" s="3" t="s">
        <v>24</v>
      </c>
      <c r="H56" s="4">
        <v>750</v>
      </c>
      <c r="I56" s="4" t="s">
        <v>13</v>
      </c>
      <c r="J56" s="7">
        <v>150</v>
      </c>
      <c r="K56" s="4" t="s">
        <v>14</v>
      </c>
      <c r="L56" s="4" t="s">
        <v>46</v>
      </c>
      <c r="M56" s="4" t="s">
        <v>47</v>
      </c>
    </row>
    <row r="57" spans="2:13" ht="24" x14ac:dyDescent="0.25">
      <c r="B57" s="47">
        <v>42109</v>
      </c>
      <c r="C57" s="2">
        <v>113200</v>
      </c>
      <c r="D57" s="3" t="s">
        <v>23</v>
      </c>
      <c r="E57" s="2">
        <v>113100</v>
      </c>
      <c r="F57" s="3" t="s">
        <v>10</v>
      </c>
      <c r="G57" s="3" t="s">
        <v>24</v>
      </c>
      <c r="H57" s="4">
        <v>750</v>
      </c>
      <c r="I57" s="4" t="s">
        <v>16</v>
      </c>
      <c r="J57" s="7">
        <v>250</v>
      </c>
      <c r="K57" s="4" t="s">
        <v>14</v>
      </c>
      <c r="L57" s="4" t="s">
        <v>46</v>
      </c>
      <c r="M57" s="4" t="s">
        <v>47</v>
      </c>
    </row>
    <row r="58" spans="2:13" ht="24" x14ac:dyDescent="0.25">
      <c r="B58" s="47">
        <v>42109</v>
      </c>
      <c r="C58" s="2">
        <v>113200</v>
      </c>
      <c r="D58" s="3" t="s">
        <v>23</v>
      </c>
      <c r="E58" s="2">
        <v>113100</v>
      </c>
      <c r="F58" s="3" t="s">
        <v>10</v>
      </c>
      <c r="G58" s="3" t="s">
        <v>24</v>
      </c>
      <c r="H58" s="4">
        <v>750</v>
      </c>
      <c r="I58" s="4" t="s">
        <v>13</v>
      </c>
      <c r="J58" s="7">
        <v>150</v>
      </c>
      <c r="K58" s="4" t="s">
        <v>14</v>
      </c>
      <c r="L58" s="6"/>
      <c r="M58" s="4" t="s">
        <v>37</v>
      </c>
    </row>
    <row r="59" spans="2:13" ht="24" x14ac:dyDescent="0.25">
      <c r="B59" s="47">
        <v>42109</v>
      </c>
      <c r="C59" s="2">
        <v>113200</v>
      </c>
      <c r="D59" s="3" t="s">
        <v>23</v>
      </c>
      <c r="E59" s="2">
        <v>212200</v>
      </c>
      <c r="F59" s="3" t="s">
        <v>26</v>
      </c>
      <c r="G59" s="3" t="s">
        <v>27</v>
      </c>
      <c r="H59" s="4">
        <v>350</v>
      </c>
      <c r="I59" s="7" t="s">
        <v>36</v>
      </c>
      <c r="J59" s="7">
        <v>35</v>
      </c>
      <c r="K59" s="4" t="s">
        <v>14</v>
      </c>
      <c r="L59" s="4" t="s">
        <v>46</v>
      </c>
      <c r="M59" s="4" t="s">
        <v>47</v>
      </c>
    </row>
    <row r="60" spans="2:13" ht="24" x14ac:dyDescent="0.25">
      <c r="B60" s="47">
        <v>42110</v>
      </c>
      <c r="C60" s="2">
        <v>113200</v>
      </c>
      <c r="D60" s="3" t="s">
        <v>23</v>
      </c>
      <c r="E60" s="2">
        <v>113100</v>
      </c>
      <c r="F60" s="3" t="s">
        <v>10</v>
      </c>
      <c r="G60" s="3" t="s">
        <v>24</v>
      </c>
      <c r="H60" s="4">
        <v>750</v>
      </c>
      <c r="I60" s="4" t="s">
        <v>16</v>
      </c>
      <c r="J60" s="7">
        <v>250</v>
      </c>
      <c r="K60" s="4" t="s">
        <v>14</v>
      </c>
      <c r="L60" s="6"/>
      <c r="M60" s="4" t="s">
        <v>37</v>
      </c>
    </row>
    <row r="61" spans="2:13" ht="24" x14ac:dyDescent="0.25">
      <c r="B61" s="47">
        <v>42110</v>
      </c>
      <c r="C61" s="2">
        <v>113200</v>
      </c>
      <c r="D61" s="3" t="s">
        <v>23</v>
      </c>
      <c r="E61" s="2">
        <v>471000</v>
      </c>
      <c r="F61" s="3" t="s">
        <v>31</v>
      </c>
      <c r="G61" s="3" t="s">
        <v>32</v>
      </c>
      <c r="H61" s="4">
        <v>2600</v>
      </c>
      <c r="I61" s="4"/>
      <c r="J61" s="4"/>
      <c r="K61" s="4" t="s">
        <v>14</v>
      </c>
      <c r="L61" s="4" t="s">
        <v>46</v>
      </c>
      <c r="M61" s="4" t="s">
        <v>47</v>
      </c>
    </row>
    <row r="62" spans="2:13" ht="24" x14ac:dyDescent="0.25">
      <c r="B62" s="47">
        <v>42111</v>
      </c>
      <c r="C62" s="2">
        <v>113200</v>
      </c>
      <c r="D62" s="3" t="s">
        <v>23</v>
      </c>
      <c r="E62" s="2">
        <v>113100</v>
      </c>
      <c r="F62" s="3" t="s">
        <v>10</v>
      </c>
      <c r="G62" s="3" t="s">
        <v>24</v>
      </c>
      <c r="H62" s="4">
        <v>4200</v>
      </c>
      <c r="I62" s="4" t="s">
        <v>17</v>
      </c>
      <c r="J62" s="7">
        <v>700</v>
      </c>
      <c r="K62" s="4" t="s">
        <v>14</v>
      </c>
      <c r="L62" s="6"/>
      <c r="M62" s="4" t="s">
        <v>37</v>
      </c>
    </row>
    <row r="63" spans="2:13" ht="24" x14ac:dyDescent="0.25">
      <c r="B63" s="47">
        <v>42112</v>
      </c>
      <c r="C63" s="2">
        <v>113200</v>
      </c>
      <c r="D63" s="3" t="s">
        <v>23</v>
      </c>
      <c r="E63" s="2">
        <v>113100</v>
      </c>
      <c r="F63" s="3" t="s">
        <v>10</v>
      </c>
      <c r="G63" s="3" t="s">
        <v>24</v>
      </c>
      <c r="H63" s="4">
        <v>4200</v>
      </c>
      <c r="I63" s="4" t="s">
        <v>17</v>
      </c>
      <c r="J63" s="7">
        <v>700</v>
      </c>
      <c r="K63" s="4" t="s">
        <v>14</v>
      </c>
      <c r="L63" s="4" t="s">
        <v>46</v>
      </c>
      <c r="M63" s="4" t="s">
        <v>47</v>
      </c>
    </row>
    <row r="64" spans="2:13" ht="24" x14ac:dyDescent="0.25">
      <c r="B64" s="47">
        <v>42113</v>
      </c>
      <c r="C64" s="2">
        <v>113200</v>
      </c>
      <c r="D64" s="3" t="s">
        <v>23</v>
      </c>
      <c r="E64" s="2">
        <v>212200</v>
      </c>
      <c r="F64" s="3" t="s">
        <v>26</v>
      </c>
      <c r="G64" s="3" t="s">
        <v>27</v>
      </c>
      <c r="H64" s="4">
        <v>300</v>
      </c>
      <c r="I64" s="7" t="s">
        <v>38</v>
      </c>
      <c r="J64" s="7">
        <v>25</v>
      </c>
      <c r="K64" s="4" t="s">
        <v>14</v>
      </c>
      <c r="L64" s="6"/>
      <c r="M64" s="4" t="s">
        <v>37</v>
      </c>
    </row>
    <row r="65" spans="2:13" ht="24" x14ac:dyDescent="0.25">
      <c r="B65" s="47">
        <v>42114</v>
      </c>
      <c r="C65" s="2">
        <v>113200</v>
      </c>
      <c r="D65" s="3" t="s">
        <v>23</v>
      </c>
      <c r="E65" s="2">
        <v>212200</v>
      </c>
      <c r="F65" s="3" t="s">
        <v>26</v>
      </c>
      <c r="G65" s="3" t="s">
        <v>27</v>
      </c>
      <c r="H65" s="4">
        <v>300</v>
      </c>
      <c r="I65" s="7" t="s">
        <v>38</v>
      </c>
      <c r="J65" s="7">
        <v>25</v>
      </c>
      <c r="K65" s="4" t="s">
        <v>14</v>
      </c>
      <c r="L65" s="4" t="s">
        <v>46</v>
      </c>
      <c r="M65" s="4" t="s">
        <v>47</v>
      </c>
    </row>
    <row r="66" spans="2:13" ht="24" x14ac:dyDescent="0.25">
      <c r="B66" s="47">
        <v>42117</v>
      </c>
      <c r="C66" s="2">
        <v>113200</v>
      </c>
      <c r="D66" s="3" t="s">
        <v>23</v>
      </c>
      <c r="E66" s="2">
        <v>212200</v>
      </c>
      <c r="F66" s="3" t="s">
        <v>26</v>
      </c>
      <c r="G66" s="3" t="s">
        <v>27</v>
      </c>
      <c r="H66" s="4">
        <v>450</v>
      </c>
      <c r="I66" s="4" t="s">
        <v>29</v>
      </c>
      <c r="J66" s="7">
        <v>30</v>
      </c>
      <c r="K66" s="4" t="s">
        <v>14</v>
      </c>
      <c r="L66" s="6"/>
      <c r="M66" s="4" t="s">
        <v>37</v>
      </c>
    </row>
    <row r="67" spans="2:13" ht="24" x14ac:dyDescent="0.25">
      <c r="B67" s="47">
        <v>42119</v>
      </c>
      <c r="C67" s="2">
        <v>113200</v>
      </c>
      <c r="D67" s="3" t="s">
        <v>23</v>
      </c>
      <c r="E67" s="2">
        <v>212200</v>
      </c>
      <c r="F67" s="3" t="s">
        <v>26</v>
      </c>
      <c r="G67" s="3" t="s">
        <v>27</v>
      </c>
      <c r="H67" s="4">
        <v>450</v>
      </c>
      <c r="I67" s="4" t="s">
        <v>29</v>
      </c>
      <c r="J67" s="7">
        <v>30</v>
      </c>
      <c r="K67" s="4" t="s">
        <v>14</v>
      </c>
      <c r="L67" s="4" t="s">
        <v>46</v>
      </c>
      <c r="M67" s="4" t="s">
        <v>47</v>
      </c>
    </row>
    <row r="68" spans="2:13" ht="24" x14ac:dyDescent="0.25">
      <c r="B68" s="47">
        <v>42120</v>
      </c>
      <c r="C68" s="2">
        <v>113200</v>
      </c>
      <c r="D68" s="3" t="s">
        <v>23</v>
      </c>
      <c r="E68" s="2">
        <v>212200</v>
      </c>
      <c r="F68" s="3" t="s">
        <v>26</v>
      </c>
      <c r="G68" s="3" t="s">
        <v>27</v>
      </c>
      <c r="H68" s="4">
        <v>350</v>
      </c>
      <c r="I68" s="7" t="s">
        <v>36</v>
      </c>
      <c r="J68" s="7">
        <v>35</v>
      </c>
      <c r="K68" s="4" t="s">
        <v>14</v>
      </c>
      <c r="L68" s="6"/>
      <c r="M68" s="4" t="s">
        <v>37</v>
      </c>
    </row>
    <row r="69" spans="2:13" ht="24" x14ac:dyDescent="0.25">
      <c r="B69" s="47">
        <v>42122</v>
      </c>
      <c r="C69" s="2">
        <v>113200</v>
      </c>
      <c r="D69" s="3" t="s">
        <v>23</v>
      </c>
      <c r="E69" s="2">
        <v>471000</v>
      </c>
      <c r="F69" s="3" t="s">
        <v>31</v>
      </c>
      <c r="G69" s="3" t="s">
        <v>32</v>
      </c>
      <c r="H69" s="4">
        <f>J69*50</f>
        <v>4500</v>
      </c>
      <c r="I69" s="4"/>
      <c r="J69" s="7">
        <v>90</v>
      </c>
      <c r="K69" s="4" t="s">
        <v>14</v>
      </c>
      <c r="L69" s="6"/>
      <c r="M69" s="4" t="s">
        <v>37</v>
      </c>
    </row>
    <row r="70" spans="2:13" ht="49.5" customHeight="1" x14ac:dyDescent="0.25">
      <c r="B70" s="47">
        <v>42124</v>
      </c>
      <c r="C70" s="2">
        <v>113300</v>
      </c>
      <c r="D70" s="3" t="s">
        <v>33</v>
      </c>
      <c r="E70" s="2">
        <v>113200</v>
      </c>
      <c r="F70" s="3" t="s">
        <v>23</v>
      </c>
      <c r="G70" s="3" t="s">
        <v>34</v>
      </c>
      <c r="H70" s="4">
        <v>11300</v>
      </c>
      <c r="I70" s="4"/>
      <c r="J70" s="7">
        <v>226</v>
      </c>
      <c r="K70" s="4" t="s">
        <v>14</v>
      </c>
      <c r="L70" s="6"/>
      <c r="M70" s="4" t="s">
        <v>37</v>
      </c>
    </row>
    <row r="71" spans="2:13" ht="24" x14ac:dyDescent="0.25">
      <c r="B71" s="47">
        <v>42124</v>
      </c>
      <c r="C71" s="2">
        <v>113200</v>
      </c>
      <c r="D71" s="3" t="s">
        <v>23</v>
      </c>
      <c r="E71" s="2">
        <v>113100</v>
      </c>
      <c r="F71" s="3" t="s">
        <v>10</v>
      </c>
      <c r="G71" s="3" t="s">
        <v>24</v>
      </c>
      <c r="H71" s="4">
        <v>1000</v>
      </c>
      <c r="I71" s="4" t="s">
        <v>15</v>
      </c>
      <c r="J71" s="7">
        <v>250</v>
      </c>
      <c r="K71" s="4" t="s">
        <v>14</v>
      </c>
      <c r="L71" s="6"/>
      <c r="M71" s="4" t="s">
        <v>39</v>
      </c>
    </row>
    <row r="72" spans="2:13" ht="24" x14ac:dyDescent="0.25">
      <c r="B72" s="47">
        <v>42125</v>
      </c>
      <c r="C72" s="2">
        <v>113200</v>
      </c>
      <c r="D72" s="3" t="s">
        <v>23</v>
      </c>
      <c r="E72" s="2">
        <v>113100</v>
      </c>
      <c r="F72" s="3" t="s">
        <v>10</v>
      </c>
      <c r="G72" s="3" t="s">
        <v>24</v>
      </c>
      <c r="H72" s="4">
        <v>750</v>
      </c>
      <c r="I72" s="4" t="s">
        <v>17</v>
      </c>
      <c r="J72" s="7">
        <v>125</v>
      </c>
      <c r="K72" s="4" t="s">
        <v>14</v>
      </c>
      <c r="L72" s="6"/>
      <c r="M72" s="4" t="s">
        <v>39</v>
      </c>
    </row>
    <row r="73" spans="2:13" ht="24" x14ac:dyDescent="0.25">
      <c r="B73" s="47">
        <v>42129</v>
      </c>
      <c r="C73" s="2">
        <v>113200</v>
      </c>
      <c r="D73" s="3" t="s">
        <v>23</v>
      </c>
      <c r="E73" s="2">
        <v>113100</v>
      </c>
      <c r="F73" s="3" t="s">
        <v>10</v>
      </c>
      <c r="G73" s="3" t="s">
        <v>24</v>
      </c>
      <c r="H73" s="4">
        <v>990</v>
      </c>
      <c r="I73" s="4" t="s">
        <v>19</v>
      </c>
      <c r="J73" s="7">
        <v>180</v>
      </c>
      <c r="K73" s="4" t="s">
        <v>14</v>
      </c>
      <c r="L73" s="6"/>
      <c r="M73" s="4" t="s">
        <v>39</v>
      </c>
    </row>
    <row r="74" spans="2:13" ht="24" x14ac:dyDescent="0.25">
      <c r="B74" s="47">
        <v>42129</v>
      </c>
      <c r="C74" s="2">
        <v>113200</v>
      </c>
      <c r="D74" s="3" t="s">
        <v>23</v>
      </c>
      <c r="E74" s="2">
        <v>113100</v>
      </c>
      <c r="F74" s="3" t="s">
        <v>10</v>
      </c>
      <c r="G74" s="3" t="s">
        <v>24</v>
      </c>
      <c r="H74" s="4">
        <v>450</v>
      </c>
      <c r="I74" s="4" t="s">
        <v>16</v>
      </c>
      <c r="J74" s="7">
        <v>150</v>
      </c>
      <c r="K74" s="4" t="s">
        <v>14</v>
      </c>
      <c r="L74" s="4" t="s">
        <v>43</v>
      </c>
      <c r="M74" s="4" t="s">
        <v>48</v>
      </c>
    </row>
    <row r="75" spans="2:13" ht="24" x14ac:dyDescent="0.25">
      <c r="B75" s="47">
        <v>42130</v>
      </c>
      <c r="C75" s="2">
        <v>113200</v>
      </c>
      <c r="D75" s="3" t="s">
        <v>23</v>
      </c>
      <c r="E75" s="2">
        <v>471000</v>
      </c>
      <c r="F75" s="3" t="s">
        <v>31</v>
      </c>
      <c r="G75" s="3" t="s">
        <v>32</v>
      </c>
      <c r="H75" s="4">
        <f>J75*50</f>
        <v>4750</v>
      </c>
      <c r="I75" s="4"/>
      <c r="J75" s="7">
        <v>95</v>
      </c>
      <c r="K75" s="4" t="s">
        <v>14</v>
      </c>
      <c r="L75" s="6"/>
      <c r="M75" s="4" t="s">
        <v>39</v>
      </c>
    </row>
    <row r="76" spans="2:13" ht="24" x14ac:dyDescent="0.25">
      <c r="B76" s="47">
        <v>42130</v>
      </c>
      <c r="C76" s="2">
        <v>113200</v>
      </c>
      <c r="D76" s="3" t="s">
        <v>23</v>
      </c>
      <c r="E76" s="2">
        <v>113100</v>
      </c>
      <c r="F76" s="3" t="s">
        <v>10</v>
      </c>
      <c r="G76" s="3" t="s">
        <v>24</v>
      </c>
      <c r="H76" s="4">
        <v>4800</v>
      </c>
      <c r="I76" s="4" t="s">
        <v>17</v>
      </c>
      <c r="J76" s="7">
        <v>800</v>
      </c>
      <c r="K76" s="4" t="s">
        <v>14</v>
      </c>
      <c r="L76" s="4" t="s">
        <v>43</v>
      </c>
      <c r="M76" s="4" t="s">
        <v>48</v>
      </c>
    </row>
    <row r="77" spans="2:13" ht="51" customHeight="1" x14ac:dyDescent="0.25">
      <c r="B77" s="47">
        <v>42131</v>
      </c>
      <c r="C77" s="2">
        <v>113300</v>
      </c>
      <c r="D77" s="3" t="s">
        <v>33</v>
      </c>
      <c r="E77" s="2">
        <v>113200</v>
      </c>
      <c r="F77" s="3" t="s">
        <v>23</v>
      </c>
      <c r="G77" s="3" t="s">
        <v>34</v>
      </c>
      <c r="H77" s="4">
        <v>8705</v>
      </c>
      <c r="I77" s="4"/>
      <c r="J77" s="7">
        <v>411</v>
      </c>
      <c r="K77" s="4" t="s">
        <v>14</v>
      </c>
      <c r="L77" s="6"/>
      <c r="M77" s="4" t="s">
        <v>39</v>
      </c>
    </row>
    <row r="78" spans="2:13" ht="24" x14ac:dyDescent="0.25">
      <c r="B78" s="47">
        <v>42131</v>
      </c>
      <c r="C78" s="2">
        <v>113200</v>
      </c>
      <c r="D78" s="3" t="s">
        <v>23</v>
      </c>
      <c r="E78" s="2">
        <v>212200</v>
      </c>
      <c r="F78" s="3" t="s">
        <v>26</v>
      </c>
      <c r="G78" s="3" t="s">
        <v>27</v>
      </c>
      <c r="H78" s="4">
        <v>450</v>
      </c>
      <c r="I78" s="4" t="s">
        <v>29</v>
      </c>
      <c r="J78" s="7">
        <v>30</v>
      </c>
      <c r="K78" s="4" t="s">
        <v>14</v>
      </c>
      <c r="L78" s="4" t="s">
        <v>43</v>
      </c>
      <c r="M78" s="4" t="s">
        <v>48</v>
      </c>
    </row>
    <row r="79" spans="2:13" ht="24" x14ac:dyDescent="0.25">
      <c r="B79" s="47">
        <v>42132</v>
      </c>
      <c r="C79" s="2">
        <v>113200</v>
      </c>
      <c r="D79" s="3" t="s">
        <v>23</v>
      </c>
      <c r="E79" s="2">
        <v>212200</v>
      </c>
      <c r="F79" s="3" t="s">
        <v>26</v>
      </c>
      <c r="G79" s="3" t="s">
        <v>27</v>
      </c>
      <c r="H79" s="4">
        <v>360</v>
      </c>
      <c r="I79" s="7" t="s">
        <v>38</v>
      </c>
      <c r="J79" s="7">
        <v>30</v>
      </c>
      <c r="K79" s="4" t="s">
        <v>14</v>
      </c>
      <c r="L79" s="6"/>
      <c r="M79" s="4" t="s">
        <v>39</v>
      </c>
    </row>
    <row r="80" spans="2:13" ht="27" customHeight="1" x14ac:dyDescent="0.25">
      <c r="B80" s="47">
        <v>42132</v>
      </c>
      <c r="C80" s="2">
        <v>113200</v>
      </c>
      <c r="D80" s="3" t="s">
        <v>23</v>
      </c>
      <c r="E80" s="2">
        <v>212200</v>
      </c>
      <c r="F80" s="3" t="s">
        <v>26</v>
      </c>
      <c r="G80" s="3" t="s">
        <v>27</v>
      </c>
      <c r="H80" s="4">
        <v>350</v>
      </c>
      <c r="I80" s="7" t="s">
        <v>36</v>
      </c>
      <c r="J80" s="7">
        <v>35</v>
      </c>
      <c r="K80" s="4" t="s">
        <v>14</v>
      </c>
      <c r="L80" s="4" t="s">
        <v>43</v>
      </c>
      <c r="M80" s="4" t="s">
        <v>48</v>
      </c>
    </row>
    <row r="81" spans="2:13" ht="24" x14ac:dyDescent="0.25">
      <c r="B81" s="47">
        <v>42133</v>
      </c>
      <c r="C81" s="2">
        <v>113200</v>
      </c>
      <c r="D81" s="3" t="s">
        <v>23</v>
      </c>
      <c r="E81" s="2">
        <v>471000</v>
      </c>
      <c r="F81" s="3" t="s">
        <v>31</v>
      </c>
      <c r="G81" s="3" t="s">
        <v>32</v>
      </c>
      <c r="H81" s="4">
        <v>2600</v>
      </c>
      <c r="I81" s="4"/>
      <c r="J81" s="4"/>
      <c r="K81" s="4" t="s">
        <v>14</v>
      </c>
      <c r="L81" s="4" t="s">
        <v>43</v>
      </c>
      <c r="M81" s="4" t="s">
        <v>48</v>
      </c>
    </row>
    <row r="82" spans="2:13" ht="24" x14ac:dyDescent="0.25">
      <c r="B82" s="47">
        <v>42137</v>
      </c>
      <c r="C82" s="2">
        <v>113200</v>
      </c>
      <c r="D82" s="3" t="s">
        <v>23</v>
      </c>
      <c r="E82" s="2">
        <v>212200</v>
      </c>
      <c r="F82" s="3" t="s">
        <v>26</v>
      </c>
      <c r="G82" s="3" t="s">
        <v>27</v>
      </c>
      <c r="H82" s="4">
        <v>375</v>
      </c>
      <c r="I82" s="4" t="s">
        <v>29</v>
      </c>
      <c r="J82" s="7">
        <v>25</v>
      </c>
      <c r="K82" s="4" t="s">
        <v>14</v>
      </c>
      <c r="L82" s="6"/>
      <c r="M82" s="4" t="s">
        <v>39</v>
      </c>
    </row>
    <row r="83" spans="2:13" ht="24" x14ac:dyDescent="0.25">
      <c r="B83" s="47">
        <v>42141</v>
      </c>
      <c r="C83" s="2">
        <v>113200</v>
      </c>
      <c r="D83" s="3" t="s">
        <v>23</v>
      </c>
      <c r="E83" s="2">
        <v>212200</v>
      </c>
      <c r="F83" s="3" t="s">
        <v>26</v>
      </c>
      <c r="G83" s="3" t="s">
        <v>27</v>
      </c>
      <c r="H83" s="4">
        <v>480</v>
      </c>
      <c r="I83" s="4" t="s">
        <v>40</v>
      </c>
      <c r="J83" s="7">
        <v>40</v>
      </c>
      <c r="K83" s="4" t="s">
        <v>14</v>
      </c>
      <c r="L83" s="6"/>
      <c r="M83" s="4" t="s">
        <v>39</v>
      </c>
    </row>
    <row r="84" spans="2:13" ht="24" x14ac:dyDescent="0.25">
      <c r="B84" s="47">
        <v>42157</v>
      </c>
      <c r="C84" s="2">
        <v>113200</v>
      </c>
      <c r="D84" s="3" t="s">
        <v>23</v>
      </c>
      <c r="E84" s="2">
        <v>113100</v>
      </c>
      <c r="F84" s="3" t="s">
        <v>10</v>
      </c>
      <c r="G84" s="3" t="s">
        <v>24</v>
      </c>
      <c r="H84" s="4">
        <v>500</v>
      </c>
      <c r="I84" s="4" t="s">
        <v>13</v>
      </c>
      <c r="J84" s="7">
        <v>100</v>
      </c>
      <c r="K84" s="4" t="s">
        <v>14</v>
      </c>
      <c r="L84" s="4"/>
      <c r="M84" s="4" t="s">
        <v>41</v>
      </c>
    </row>
    <row r="85" spans="2:13" ht="24" x14ac:dyDescent="0.25">
      <c r="B85" s="47">
        <v>42163</v>
      </c>
      <c r="C85" s="2">
        <v>113200</v>
      </c>
      <c r="D85" s="3" t="s">
        <v>23</v>
      </c>
      <c r="E85" s="2">
        <v>113100</v>
      </c>
      <c r="F85" s="3" t="s">
        <v>10</v>
      </c>
      <c r="G85" s="3" t="s">
        <v>24</v>
      </c>
      <c r="H85" s="4">
        <v>800</v>
      </c>
      <c r="I85" s="4" t="s">
        <v>15</v>
      </c>
      <c r="J85" s="4">
        <v>200</v>
      </c>
      <c r="K85" s="4" t="s">
        <v>14</v>
      </c>
      <c r="L85" s="6"/>
      <c r="M85" s="4" t="s">
        <v>41</v>
      </c>
    </row>
    <row r="86" spans="2:13" ht="24" x14ac:dyDescent="0.25">
      <c r="B86" s="47">
        <v>42170</v>
      </c>
      <c r="C86" s="2">
        <v>113200</v>
      </c>
      <c r="D86" s="3" t="s">
        <v>23</v>
      </c>
      <c r="E86" s="2">
        <v>113100</v>
      </c>
      <c r="F86" s="3" t="s">
        <v>10</v>
      </c>
      <c r="G86" s="3" t="s">
        <v>24</v>
      </c>
      <c r="H86" s="4">
        <v>825</v>
      </c>
      <c r="I86" s="4" t="s">
        <v>19</v>
      </c>
      <c r="J86" s="4">
        <v>150</v>
      </c>
      <c r="K86" s="4" t="s">
        <v>14</v>
      </c>
      <c r="L86" s="6"/>
      <c r="M86" s="4" t="s">
        <v>41</v>
      </c>
    </row>
    <row r="87" spans="2:13" ht="24" x14ac:dyDescent="0.25">
      <c r="B87" s="47">
        <v>42170</v>
      </c>
      <c r="C87" s="2">
        <v>113200</v>
      </c>
      <c r="D87" s="3" t="s">
        <v>23</v>
      </c>
      <c r="E87" s="2">
        <v>113100</v>
      </c>
      <c r="F87" s="3" t="s">
        <v>10</v>
      </c>
      <c r="G87" s="3" t="s">
        <v>24</v>
      </c>
      <c r="H87" s="4">
        <v>3000</v>
      </c>
      <c r="I87" s="4" t="s">
        <v>17</v>
      </c>
      <c r="J87" s="7">
        <v>500</v>
      </c>
      <c r="K87" s="4" t="s">
        <v>14</v>
      </c>
      <c r="L87" s="4" t="s">
        <v>43</v>
      </c>
      <c r="M87" s="4" t="s">
        <v>49</v>
      </c>
    </row>
    <row r="88" spans="2:13" ht="24" x14ac:dyDescent="0.25">
      <c r="B88" s="47">
        <v>42171</v>
      </c>
      <c r="C88" s="2">
        <v>113200</v>
      </c>
      <c r="D88" s="3" t="s">
        <v>23</v>
      </c>
      <c r="E88" s="2">
        <v>113100</v>
      </c>
      <c r="F88" s="3" t="s">
        <v>10</v>
      </c>
      <c r="G88" s="3" t="s">
        <v>24</v>
      </c>
      <c r="H88" s="4">
        <v>2200</v>
      </c>
      <c r="I88" s="4" t="s">
        <v>19</v>
      </c>
      <c r="J88" s="7">
        <v>400</v>
      </c>
      <c r="K88" s="4" t="s">
        <v>14</v>
      </c>
      <c r="L88" s="4" t="s">
        <v>43</v>
      </c>
      <c r="M88" s="4" t="s">
        <v>49</v>
      </c>
    </row>
    <row r="89" spans="2:13" ht="24" x14ac:dyDescent="0.25">
      <c r="B89" s="47">
        <v>42172</v>
      </c>
      <c r="C89" s="2">
        <v>113200</v>
      </c>
      <c r="D89" s="3" t="s">
        <v>23</v>
      </c>
      <c r="E89" s="2">
        <v>113100</v>
      </c>
      <c r="F89" s="3" t="s">
        <v>10</v>
      </c>
      <c r="G89" s="3" t="s">
        <v>24</v>
      </c>
      <c r="H89" s="4">
        <v>2250</v>
      </c>
      <c r="I89" s="4" t="s">
        <v>18</v>
      </c>
      <c r="J89" s="7">
        <v>250</v>
      </c>
      <c r="K89" s="4" t="s">
        <v>14</v>
      </c>
      <c r="L89" s="4" t="s">
        <v>43</v>
      </c>
      <c r="M89" s="4" t="s">
        <v>49</v>
      </c>
    </row>
    <row r="90" spans="2:13" ht="24" x14ac:dyDescent="0.25">
      <c r="B90" s="47">
        <v>42173</v>
      </c>
      <c r="C90" s="2">
        <v>113200</v>
      </c>
      <c r="D90" s="3" t="s">
        <v>23</v>
      </c>
      <c r="E90" s="2">
        <v>212200</v>
      </c>
      <c r="F90" s="3" t="s">
        <v>26</v>
      </c>
      <c r="G90" s="3" t="s">
        <v>27</v>
      </c>
      <c r="H90" s="4">
        <v>200</v>
      </c>
      <c r="I90" s="7" t="s">
        <v>36</v>
      </c>
      <c r="J90" s="4">
        <v>20</v>
      </c>
      <c r="K90" s="4" t="s">
        <v>14</v>
      </c>
      <c r="L90" s="4"/>
      <c r="M90" s="4" t="s">
        <v>41</v>
      </c>
    </row>
    <row r="91" spans="2:13" ht="24" x14ac:dyDescent="0.25">
      <c r="B91" s="47">
        <v>42173</v>
      </c>
      <c r="C91" s="2">
        <v>113200</v>
      </c>
      <c r="D91" s="3" t="s">
        <v>23</v>
      </c>
      <c r="E91" s="2">
        <v>212200</v>
      </c>
      <c r="F91" s="3" t="s">
        <v>26</v>
      </c>
      <c r="G91" s="3" t="s">
        <v>27</v>
      </c>
      <c r="H91" s="4">
        <f>20*13</f>
        <v>260</v>
      </c>
      <c r="I91" s="7" t="s">
        <v>42</v>
      </c>
      <c r="J91" s="4">
        <v>20</v>
      </c>
      <c r="K91" s="4" t="s">
        <v>14</v>
      </c>
      <c r="L91" s="6"/>
      <c r="M91" s="4" t="s">
        <v>41</v>
      </c>
    </row>
    <row r="92" spans="2:13" ht="24" x14ac:dyDescent="0.25">
      <c r="B92" s="47">
        <v>42173</v>
      </c>
      <c r="C92" s="2">
        <v>113200</v>
      </c>
      <c r="D92" s="3" t="s">
        <v>23</v>
      </c>
      <c r="E92" s="2">
        <v>212200</v>
      </c>
      <c r="F92" s="3" t="s">
        <v>26</v>
      </c>
      <c r="G92" s="3" t="s">
        <v>27</v>
      </c>
      <c r="H92" s="4">
        <v>900</v>
      </c>
      <c r="I92" s="4" t="s">
        <v>29</v>
      </c>
      <c r="J92" s="7">
        <v>60</v>
      </c>
      <c r="K92" s="4" t="s">
        <v>14</v>
      </c>
      <c r="L92" s="4" t="s">
        <v>43</v>
      </c>
      <c r="M92" s="4" t="s">
        <v>49</v>
      </c>
    </row>
    <row r="93" spans="2:13" ht="24" x14ac:dyDescent="0.25">
      <c r="B93" s="47">
        <v>42174</v>
      </c>
      <c r="C93" s="2">
        <v>113200</v>
      </c>
      <c r="D93" s="3" t="s">
        <v>23</v>
      </c>
      <c r="E93" s="2">
        <v>212200</v>
      </c>
      <c r="F93" s="3" t="s">
        <v>26</v>
      </c>
      <c r="G93" s="3" t="s">
        <v>27</v>
      </c>
      <c r="H93" s="4">
        <v>350</v>
      </c>
      <c r="I93" s="4" t="s">
        <v>36</v>
      </c>
      <c r="J93" s="7">
        <v>35</v>
      </c>
      <c r="K93" s="4" t="s">
        <v>14</v>
      </c>
      <c r="L93" s="4" t="s">
        <v>43</v>
      </c>
      <c r="M93" s="4" t="s">
        <v>49</v>
      </c>
    </row>
    <row r="94" spans="2:13" ht="24" x14ac:dyDescent="0.25">
      <c r="B94" s="47">
        <v>42177</v>
      </c>
      <c r="C94" s="2">
        <v>113200</v>
      </c>
      <c r="D94" s="3" t="s">
        <v>23</v>
      </c>
      <c r="E94" s="2">
        <v>212200</v>
      </c>
      <c r="F94" s="3" t="s">
        <v>26</v>
      </c>
      <c r="G94" s="3" t="s">
        <v>27</v>
      </c>
      <c r="H94" s="4">
        <f>30*12</f>
        <v>360</v>
      </c>
      <c r="I94" s="7" t="s">
        <v>38</v>
      </c>
      <c r="J94" s="4">
        <v>30</v>
      </c>
      <c r="K94" s="4" t="s">
        <v>14</v>
      </c>
      <c r="L94" s="6"/>
      <c r="M94" s="4" t="s">
        <v>41</v>
      </c>
    </row>
    <row r="95" spans="2:13" ht="25.5" customHeight="1" x14ac:dyDescent="0.25">
      <c r="B95" s="47">
        <v>42178</v>
      </c>
      <c r="C95" s="2">
        <v>113200</v>
      </c>
      <c r="D95" s="3" t="s">
        <v>23</v>
      </c>
      <c r="E95" s="2">
        <v>471000</v>
      </c>
      <c r="F95" s="3" t="s">
        <v>31</v>
      </c>
      <c r="G95" s="3" t="s">
        <v>32</v>
      </c>
      <c r="H95" s="4">
        <f>70*50</f>
        <v>3500</v>
      </c>
      <c r="I95" s="4"/>
      <c r="J95" s="4">
        <v>70</v>
      </c>
      <c r="K95" s="4" t="s">
        <v>14</v>
      </c>
      <c r="L95" s="6"/>
      <c r="M95" s="4" t="s">
        <v>41</v>
      </c>
    </row>
    <row r="96" spans="2:13" ht="24" x14ac:dyDescent="0.25">
      <c r="B96" s="47">
        <v>42180</v>
      </c>
      <c r="C96" s="2">
        <v>113200</v>
      </c>
      <c r="D96" s="3" t="s">
        <v>23</v>
      </c>
      <c r="E96" s="2">
        <v>212200</v>
      </c>
      <c r="F96" s="3" t="s">
        <v>26</v>
      </c>
      <c r="G96" s="3" t="s">
        <v>27</v>
      </c>
      <c r="H96" s="4">
        <v>300</v>
      </c>
      <c r="I96" s="7" t="s">
        <v>38</v>
      </c>
      <c r="J96" s="7">
        <v>25</v>
      </c>
      <c r="K96" s="4" t="s">
        <v>14</v>
      </c>
      <c r="L96" s="4" t="s">
        <v>43</v>
      </c>
      <c r="M96" s="4" t="s">
        <v>49</v>
      </c>
    </row>
    <row r="97" spans="2:13" ht="24" x14ac:dyDescent="0.25">
      <c r="B97" s="47">
        <v>42181</v>
      </c>
      <c r="C97" s="2">
        <v>113200</v>
      </c>
      <c r="D97" s="3" t="s">
        <v>23</v>
      </c>
      <c r="E97" s="2">
        <v>471000</v>
      </c>
      <c r="F97" s="3" t="s">
        <v>31</v>
      </c>
      <c r="G97" s="3" t="s">
        <v>32</v>
      </c>
      <c r="H97" s="4">
        <v>2600</v>
      </c>
      <c r="I97" s="4"/>
      <c r="J97" s="4"/>
      <c r="K97" s="4" t="s">
        <v>14</v>
      </c>
      <c r="L97" s="4" t="s">
        <v>43</v>
      </c>
      <c r="M97" s="4" t="s">
        <v>49</v>
      </c>
    </row>
    <row r="98" spans="2:13" ht="52.5" customHeight="1" x14ac:dyDescent="0.25">
      <c r="B98" s="47">
        <v>42182</v>
      </c>
      <c r="C98" s="2">
        <v>113300</v>
      </c>
      <c r="D98" s="3" t="s">
        <v>33</v>
      </c>
      <c r="E98" s="2">
        <v>113200</v>
      </c>
      <c r="F98" s="3" t="s">
        <v>23</v>
      </c>
      <c r="G98" s="3" t="s">
        <v>34</v>
      </c>
      <c r="H98" s="4">
        <v>6445</v>
      </c>
      <c r="I98" s="4"/>
      <c r="J98" s="4">
        <v>100</v>
      </c>
      <c r="K98" s="4" t="s">
        <v>14</v>
      </c>
      <c r="L98" s="6"/>
      <c r="M98" s="4" t="s">
        <v>41</v>
      </c>
    </row>
    <row r="99" spans="2:13" ht="24" x14ac:dyDescent="0.25">
      <c r="B99" s="47">
        <v>42192</v>
      </c>
      <c r="C99" s="2">
        <v>113200</v>
      </c>
      <c r="D99" s="3" t="s">
        <v>23</v>
      </c>
      <c r="E99" s="2">
        <v>113100</v>
      </c>
      <c r="F99" s="3" t="s">
        <v>10</v>
      </c>
      <c r="G99" s="3" t="s">
        <v>24</v>
      </c>
      <c r="H99" s="4">
        <v>750</v>
      </c>
      <c r="I99" s="4" t="s">
        <v>17</v>
      </c>
      <c r="J99" s="7">
        <v>125</v>
      </c>
      <c r="K99" s="4" t="s">
        <v>14</v>
      </c>
      <c r="L99" s="4" t="s">
        <v>46</v>
      </c>
      <c r="M99" s="4" t="s">
        <v>50</v>
      </c>
    </row>
    <row r="100" spans="2:13" ht="24" x14ac:dyDescent="0.25">
      <c r="B100" s="47">
        <v>42203</v>
      </c>
      <c r="C100" s="2">
        <v>113200</v>
      </c>
      <c r="D100" s="3" t="s">
        <v>23</v>
      </c>
      <c r="E100" s="2">
        <v>113100</v>
      </c>
      <c r="F100" s="3" t="s">
        <v>10</v>
      </c>
      <c r="G100" s="3" t="s">
        <v>24</v>
      </c>
      <c r="H100" s="4">
        <v>990</v>
      </c>
      <c r="I100" s="4" t="s">
        <v>19</v>
      </c>
      <c r="J100" s="7">
        <v>180</v>
      </c>
      <c r="K100" s="4" t="s">
        <v>14</v>
      </c>
      <c r="L100" s="4" t="s">
        <v>46</v>
      </c>
      <c r="M100" s="4" t="s">
        <v>50</v>
      </c>
    </row>
    <row r="101" spans="2:13" ht="24" x14ac:dyDescent="0.25">
      <c r="B101" s="47">
        <v>42206</v>
      </c>
      <c r="C101" s="2">
        <v>113200</v>
      </c>
      <c r="D101" s="3" t="s">
        <v>23</v>
      </c>
      <c r="E101" s="2">
        <v>212200</v>
      </c>
      <c r="F101" s="3" t="s">
        <v>26</v>
      </c>
      <c r="G101" s="3" t="s">
        <v>27</v>
      </c>
      <c r="H101" s="4">
        <v>360</v>
      </c>
      <c r="I101" s="7" t="s">
        <v>38</v>
      </c>
      <c r="J101" s="7">
        <v>30</v>
      </c>
      <c r="K101" s="4" t="s">
        <v>14</v>
      </c>
      <c r="L101" s="4" t="s">
        <v>46</v>
      </c>
      <c r="M101" s="4" t="s">
        <v>50</v>
      </c>
    </row>
    <row r="102" spans="2:13" ht="24" x14ac:dyDescent="0.25">
      <c r="B102" s="47">
        <v>42208</v>
      </c>
      <c r="C102" s="2">
        <v>113200</v>
      </c>
      <c r="D102" s="3" t="s">
        <v>23</v>
      </c>
      <c r="E102" s="2">
        <v>212200</v>
      </c>
      <c r="F102" s="3" t="s">
        <v>26</v>
      </c>
      <c r="G102" s="3" t="s">
        <v>27</v>
      </c>
      <c r="H102" s="4">
        <v>375</v>
      </c>
      <c r="I102" s="4" t="s">
        <v>29</v>
      </c>
      <c r="J102" s="7">
        <v>25</v>
      </c>
      <c r="K102" s="4" t="s">
        <v>14</v>
      </c>
      <c r="L102" s="4" t="s">
        <v>46</v>
      </c>
      <c r="M102" s="4" t="s">
        <v>50</v>
      </c>
    </row>
    <row r="103" spans="2:13" ht="24" x14ac:dyDescent="0.25">
      <c r="B103" s="47">
        <v>42210</v>
      </c>
      <c r="C103" s="2">
        <v>113200</v>
      </c>
      <c r="D103" s="3" t="s">
        <v>23</v>
      </c>
      <c r="E103" s="2">
        <v>471000</v>
      </c>
      <c r="F103" s="3" t="s">
        <v>31</v>
      </c>
      <c r="G103" s="3" t="s">
        <v>32</v>
      </c>
      <c r="H103" s="4">
        <v>2500</v>
      </c>
      <c r="I103" s="4"/>
      <c r="J103" s="4"/>
      <c r="K103" s="4" t="s">
        <v>14</v>
      </c>
      <c r="L103" s="4" t="s">
        <v>46</v>
      </c>
      <c r="M103" s="4" t="s">
        <v>50</v>
      </c>
    </row>
    <row r="104" spans="2:13" ht="24" x14ac:dyDescent="0.25">
      <c r="B104" s="47">
        <v>42217</v>
      </c>
      <c r="C104" s="2">
        <v>113200</v>
      </c>
      <c r="D104" s="3" t="s">
        <v>23</v>
      </c>
      <c r="E104" s="2">
        <v>113100</v>
      </c>
      <c r="F104" s="3" t="s">
        <v>10</v>
      </c>
      <c r="G104" s="3" t="s">
        <v>24</v>
      </c>
      <c r="H104" s="4">
        <f>4*J104</f>
        <v>400</v>
      </c>
      <c r="I104" s="4" t="s">
        <v>15</v>
      </c>
      <c r="J104" s="4">
        <v>100</v>
      </c>
      <c r="K104" s="4" t="s">
        <v>14</v>
      </c>
      <c r="L104" s="4" t="s">
        <v>43</v>
      </c>
      <c r="M104" s="4" t="s">
        <v>52</v>
      </c>
    </row>
    <row r="105" spans="2:13" ht="24" x14ac:dyDescent="0.25">
      <c r="B105" s="47">
        <v>42219</v>
      </c>
      <c r="C105" s="2">
        <v>113200</v>
      </c>
      <c r="D105" s="3" t="s">
        <v>23</v>
      </c>
      <c r="E105" s="2">
        <v>113100</v>
      </c>
      <c r="F105" s="3" t="s">
        <v>10</v>
      </c>
      <c r="G105" s="3" t="s">
        <v>24</v>
      </c>
      <c r="H105" s="4">
        <f>J105*5</f>
        <v>1000</v>
      </c>
      <c r="I105" s="4" t="s">
        <v>13</v>
      </c>
      <c r="J105" s="4">
        <v>200</v>
      </c>
      <c r="K105" s="4" t="s">
        <v>14</v>
      </c>
      <c r="L105" s="4" t="s">
        <v>46</v>
      </c>
      <c r="M105" s="4" t="s">
        <v>51</v>
      </c>
    </row>
    <row r="106" spans="2:13" ht="24" x14ac:dyDescent="0.25">
      <c r="B106" s="47">
        <v>42223</v>
      </c>
      <c r="C106" s="2">
        <v>113200</v>
      </c>
      <c r="D106" s="3" t="s">
        <v>23</v>
      </c>
      <c r="E106" s="2">
        <v>113100</v>
      </c>
      <c r="F106" s="3" t="s">
        <v>10</v>
      </c>
      <c r="G106" s="3" t="s">
        <v>24</v>
      </c>
      <c r="H106" s="4">
        <f>J106*3</f>
        <v>750</v>
      </c>
      <c r="I106" s="4" t="s">
        <v>16</v>
      </c>
      <c r="J106" s="4">
        <v>250</v>
      </c>
      <c r="K106" s="4" t="s">
        <v>14</v>
      </c>
      <c r="L106" s="4" t="s">
        <v>46</v>
      </c>
      <c r="M106" s="4" t="s">
        <v>51</v>
      </c>
    </row>
    <row r="107" spans="2:13" ht="24" x14ac:dyDescent="0.25">
      <c r="B107" s="47">
        <v>42226</v>
      </c>
      <c r="C107" s="2">
        <v>113200</v>
      </c>
      <c r="D107" s="3" t="s">
        <v>23</v>
      </c>
      <c r="E107" s="2">
        <v>113100</v>
      </c>
      <c r="F107" s="3" t="s">
        <v>10</v>
      </c>
      <c r="G107" s="3" t="s">
        <v>24</v>
      </c>
      <c r="H107" s="4">
        <f>J107*5.5</f>
        <v>1100</v>
      </c>
      <c r="I107" s="4" t="s">
        <v>19</v>
      </c>
      <c r="J107" s="4">
        <v>200</v>
      </c>
      <c r="K107" s="4" t="s">
        <v>14</v>
      </c>
      <c r="L107" s="4" t="s">
        <v>46</v>
      </c>
      <c r="M107" s="4" t="s">
        <v>51</v>
      </c>
    </row>
    <row r="108" spans="2:13" ht="24" x14ac:dyDescent="0.25">
      <c r="B108" s="47">
        <v>42227</v>
      </c>
      <c r="C108" s="2">
        <v>113200</v>
      </c>
      <c r="D108" s="3" t="s">
        <v>23</v>
      </c>
      <c r="E108" s="2">
        <v>113100</v>
      </c>
      <c r="F108" s="3" t="s">
        <v>10</v>
      </c>
      <c r="G108" s="3" t="s">
        <v>24</v>
      </c>
      <c r="H108" s="4">
        <f>6*J108</f>
        <v>1200</v>
      </c>
      <c r="I108" s="4" t="s">
        <v>17</v>
      </c>
      <c r="J108" s="4">
        <v>200</v>
      </c>
      <c r="K108" s="4" t="s">
        <v>14</v>
      </c>
      <c r="L108" s="4" t="s">
        <v>43</v>
      </c>
      <c r="M108" s="4" t="s">
        <v>52</v>
      </c>
    </row>
    <row r="109" spans="2:13" ht="24" x14ac:dyDescent="0.25">
      <c r="B109" s="47">
        <v>42231</v>
      </c>
      <c r="C109" s="2">
        <v>113200</v>
      </c>
      <c r="D109" s="3" t="s">
        <v>23</v>
      </c>
      <c r="E109" s="2">
        <v>212200</v>
      </c>
      <c r="F109" s="3" t="s">
        <v>26</v>
      </c>
      <c r="G109" s="3" t="s">
        <v>27</v>
      </c>
      <c r="H109" s="4">
        <f>12*J109</f>
        <v>600</v>
      </c>
      <c r="I109" s="4" t="s">
        <v>38</v>
      </c>
      <c r="J109" s="4">
        <v>50</v>
      </c>
      <c r="K109" s="4" t="s">
        <v>14</v>
      </c>
      <c r="L109" s="4" t="s">
        <v>46</v>
      </c>
      <c r="M109" s="4" t="s">
        <v>51</v>
      </c>
    </row>
    <row r="110" spans="2:13" ht="24" x14ac:dyDescent="0.25">
      <c r="B110" s="47">
        <v>42232</v>
      </c>
      <c r="C110" s="2">
        <v>113200</v>
      </c>
      <c r="D110" s="3" t="s">
        <v>23</v>
      </c>
      <c r="E110" s="2">
        <v>212200</v>
      </c>
      <c r="F110" s="3" t="s">
        <v>26</v>
      </c>
      <c r="G110" s="3" t="s">
        <v>27</v>
      </c>
      <c r="H110" s="4">
        <f>15*J110</f>
        <v>750</v>
      </c>
      <c r="I110" s="4" t="s">
        <v>29</v>
      </c>
      <c r="J110" s="4">
        <v>50</v>
      </c>
      <c r="K110" s="4" t="s">
        <v>14</v>
      </c>
      <c r="L110" s="4" t="s">
        <v>43</v>
      </c>
      <c r="M110" s="4" t="s">
        <v>52</v>
      </c>
    </row>
    <row r="111" spans="2:13" ht="24" x14ac:dyDescent="0.25">
      <c r="B111" s="47">
        <v>42237</v>
      </c>
      <c r="C111" s="2">
        <v>113200</v>
      </c>
      <c r="D111" s="3" t="s">
        <v>23</v>
      </c>
      <c r="E111" s="2">
        <v>212200</v>
      </c>
      <c r="F111" s="3" t="s">
        <v>26</v>
      </c>
      <c r="G111" s="3" t="s">
        <v>27</v>
      </c>
      <c r="H111" s="4">
        <f>11*J111</f>
        <v>770</v>
      </c>
      <c r="I111" s="4" t="s">
        <v>28</v>
      </c>
      <c r="J111" s="4">
        <v>70</v>
      </c>
      <c r="K111" s="4" t="s">
        <v>14</v>
      </c>
      <c r="L111" s="4" t="s">
        <v>46</v>
      </c>
      <c r="M111" s="4" t="s">
        <v>51</v>
      </c>
    </row>
    <row r="112" spans="2:13" ht="24" x14ac:dyDescent="0.25">
      <c r="B112" s="47">
        <v>42238</v>
      </c>
      <c r="C112" s="2">
        <v>113200</v>
      </c>
      <c r="D112" s="3" t="s">
        <v>23</v>
      </c>
      <c r="E112" s="2">
        <v>212200</v>
      </c>
      <c r="F112" s="3" t="s">
        <v>26</v>
      </c>
      <c r="G112" s="3" t="s">
        <v>27</v>
      </c>
      <c r="H112" s="4">
        <f>13*J112</f>
        <v>1040</v>
      </c>
      <c r="I112" s="4" t="s">
        <v>42</v>
      </c>
      <c r="J112" s="4">
        <v>80</v>
      </c>
      <c r="K112" s="4" t="s">
        <v>14</v>
      </c>
      <c r="L112" s="4" t="s">
        <v>43</v>
      </c>
      <c r="M112" s="4" t="s">
        <v>52</v>
      </c>
    </row>
    <row r="113" spans="1:13" ht="24" x14ac:dyDescent="0.25">
      <c r="B113" s="47">
        <v>42240</v>
      </c>
      <c r="C113" s="2">
        <v>113200</v>
      </c>
      <c r="D113" s="3" t="s">
        <v>23</v>
      </c>
      <c r="E113" s="2">
        <v>212200</v>
      </c>
      <c r="F113" s="3" t="s">
        <v>26</v>
      </c>
      <c r="G113" s="3" t="s">
        <v>27</v>
      </c>
      <c r="H113" s="4">
        <f>15*J113</f>
        <v>1425</v>
      </c>
      <c r="I113" s="4" t="s">
        <v>30</v>
      </c>
      <c r="J113" s="4">
        <v>95</v>
      </c>
      <c r="K113" s="4" t="s">
        <v>14</v>
      </c>
      <c r="L113" s="4" t="s">
        <v>46</v>
      </c>
      <c r="M113" s="4" t="s">
        <v>51</v>
      </c>
    </row>
    <row r="114" spans="1:13" ht="24" x14ac:dyDescent="0.25">
      <c r="B114" s="47">
        <v>42244</v>
      </c>
      <c r="C114" s="2">
        <v>113200</v>
      </c>
      <c r="D114" s="3" t="s">
        <v>23</v>
      </c>
      <c r="E114" s="2">
        <v>471000</v>
      </c>
      <c r="F114" s="3" t="s">
        <v>31</v>
      </c>
      <c r="G114" s="3" t="s">
        <v>32</v>
      </c>
      <c r="H114" s="4">
        <v>2500</v>
      </c>
      <c r="I114" s="4"/>
      <c r="J114" s="7"/>
      <c r="K114" s="4" t="s">
        <v>14</v>
      </c>
      <c r="L114" s="4" t="s">
        <v>46</v>
      </c>
      <c r="M114" s="4" t="s">
        <v>51</v>
      </c>
    </row>
    <row r="115" spans="1:13" ht="24" x14ac:dyDescent="0.25">
      <c r="A115" s="10"/>
      <c r="B115" s="47">
        <v>42244</v>
      </c>
      <c r="C115" s="2">
        <v>113200</v>
      </c>
      <c r="D115" s="3" t="s">
        <v>23</v>
      </c>
      <c r="E115" s="2">
        <v>471000</v>
      </c>
      <c r="F115" s="3" t="s">
        <v>31</v>
      </c>
      <c r="G115" s="3" t="s">
        <v>32</v>
      </c>
      <c r="H115" s="4">
        <v>3000</v>
      </c>
      <c r="I115" s="9"/>
      <c r="J115" s="10"/>
      <c r="K115" s="4" t="s">
        <v>14</v>
      </c>
      <c r="L115" s="4" t="s">
        <v>43</v>
      </c>
      <c r="M115" s="4" t="s">
        <v>52</v>
      </c>
    </row>
    <row r="116" spans="1:13" ht="24" x14ac:dyDescent="0.25">
      <c r="A116" s="10"/>
      <c r="B116" s="47">
        <v>42248</v>
      </c>
      <c r="C116" s="11">
        <v>113200</v>
      </c>
      <c r="D116" s="12" t="s">
        <v>23</v>
      </c>
      <c r="E116" s="11">
        <v>113100</v>
      </c>
      <c r="F116" s="12" t="s">
        <v>10</v>
      </c>
      <c r="G116" s="12" t="s">
        <v>24</v>
      </c>
      <c r="H116" s="13">
        <f>5*J116</f>
        <v>15250</v>
      </c>
      <c r="I116" s="13" t="s">
        <v>13</v>
      </c>
      <c r="J116" s="13">
        <v>3050</v>
      </c>
      <c r="K116" s="13" t="s">
        <v>14</v>
      </c>
      <c r="L116" s="13" t="s">
        <v>46</v>
      </c>
      <c r="M116" s="13" t="s">
        <v>117</v>
      </c>
    </row>
    <row r="117" spans="1:13" ht="24" x14ac:dyDescent="0.25">
      <c r="A117" s="10"/>
      <c r="B117" s="47">
        <v>42249</v>
      </c>
      <c r="C117" s="11">
        <v>113200</v>
      </c>
      <c r="D117" s="12" t="s">
        <v>23</v>
      </c>
      <c r="E117" s="2">
        <v>212200</v>
      </c>
      <c r="F117" s="3" t="s">
        <v>26</v>
      </c>
      <c r="G117" s="3" t="s">
        <v>27</v>
      </c>
      <c r="H117" s="13">
        <f>10*J117</f>
        <v>20500</v>
      </c>
      <c r="I117" s="9" t="s">
        <v>36</v>
      </c>
      <c r="J117" s="10">
        <v>2050</v>
      </c>
      <c r="K117" s="13" t="s">
        <v>14</v>
      </c>
      <c r="L117" s="13" t="s">
        <v>46</v>
      </c>
      <c r="M117" s="13" t="s">
        <v>117</v>
      </c>
    </row>
    <row r="118" spans="1:13" ht="24" x14ac:dyDescent="0.25">
      <c r="A118" s="10"/>
      <c r="B118" s="47">
        <v>42252</v>
      </c>
      <c r="C118" s="11">
        <v>113200</v>
      </c>
      <c r="D118" s="12" t="s">
        <v>23</v>
      </c>
      <c r="E118" s="11">
        <v>113100</v>
      </c>
      <c r="F118" s="12" t="s">
        <v>10</v>
      </c>
      <c r="G118" s="12" t="s">
        <v>24</v>
      </c>
      <c r="H118" s="13">
        <f>6*J118</f>
        <v>12150</v>
      </c>
      <c r="I118" s="13" t="s">
        <v>17</v>
      </c>
      <c r="J118" s="4">
        <v>2025</v>
      </c>
      <c r="K118" s="13" t="s">
        <v>14</v>
      </c>
      <c r="L118" s="13" t="s">
        <v>46</v>
      </c>
      <c r="M118" s="13" t="s">
        <v>117</v>
      </c>
    </row>
    <row r="119" spans="1:13" ht="24" x14ac:dyDescent="0.25">
      <c r="A119" s="10"/>
      <c r="B119" s="47">
        <v>42253</v>
      </c>
      <c r="C119" s="11">
        <v>113200</v>
      </c>
      <c r="D119" s="12" t="s">
        <v>23</v>
      </c>
      <c r="E119" s="2">
        <v>212200</v>
      </c>
      <c r="F119" s="3" t="s">
        <v>26</v>
      </c>
      <c r="G119" s="3" t="s">
        <v>27</v>
      </c>
      <c r="H119" s="13">
        <f>13*J119</f>
        <v>53300</v>
      </c>
      <c r="I119" s="9" t="s">
        <v>42</v>
      </c>
      <c r="J119" s="10">
        <v>4100</v>
      </c>
      <c r="K119" s="13" t="s">
        <v>14</v>
      </c>
      <c r="L119" s="13" t="s">
        <v>46</v>
      </c>
      <c r="M119" s="13" t="s">
        <v>117</v>
      </c>
    </row>
    <row r="120" spans="1:13" ht="24" x14ac:dyDescent="0.25">
      <c r="A120" s="10"/>
      <c r="B120" s="47">
        <v>42255</v>
      </c>
      <c r="C120" s="11">
        <v>113200</v>
      </c>
      <c r="D120" s="12" t="s">
        <v>23</v>
      </c>
      <c r="E120" s="11">
        <v>113100</v>
      </c>
      <c r="F120" s="12" t="s">
        <v>10</v>
      </c>
      <c r="G120" s="12" t="s">
        <v>24</v>
      </c>
      <c r="H120" s="13">
        <f>9*J120</f>
        <v>18000</v>
      </c>
      <c r="I120" s="13" t="s">
        <v>18</v>
      </c>
      <c r="J120" s="4">
        <v>2000</v>
      </c>
      <c r="K120" s="13" t="s">
        <v>14</v>
      </c>
      <c r="L120" s="13" t="s">
        <v>46</v>
      </c>
      <c r="M120" s="13" t="s">
        <v>117</v>
      </c>
    </row>
    <row r="121" spans="1:13" ht="24" x14ac:dyDescent="0.25">
      <c r="A121" s="10"/>
      <c r="B121" s="47">
        <v>42256</v>
      </c>
      <c r="C121" s="11">
        <v>113200</v>
      </c>
      <c r="D121" s="12" t="s">
        <v>23</v>
      </c>
      <c r="E121" s="2">
        <v>212200</v>
      </c>
      <c r="F121" s="3" t="s">
        <v>26</v>
      </c>
      <c r="G121" s="3" t="s">
        <v>27</v>
      </c>
      <c r="H121" s="13">
        <f>12*J121</f>
        <v>24000</v>
      </c>
      <c r="I121" s="9" t="s">
        <v>40</v>
      </c>
      <c r="J121" s="10">
        <v>2000</v>
      </c>
      <c r="K121" s="13" t="s">
        <v>14</v>
      </c>
      <c r="L121" s="13" t="s">
        <v>46</v>
      </c>
      <c r="M121" s="13" t="s">
        <v>117</v>
      </c>
    </row>
    <row r="122" spans="1:13" ht="24" x14ac:dyDescent="0.25">
      <c r="A122" s="10"/>
      <c r="B122" s="47">
        <v>42277</v>
      </c>
      <c r="C122" s="2">
        <v>113200</v>
      </c>
      <c r="D122" s="3" t="s">
        <v>23</v>
      </c>
      <c r="E122" s="2">
        <v>471000</v>
      </c>
      <c r="F122" s="3" t="s">
        <v>31</v>
      </c>
      <c r="G122" s="3" t="s">
        <v>32</v>
      </c>
      <c r="H122" s="4">
        <v>3300</v>
      </c>
      <c r="I122" s="9"/>
      <c r="J122" s="10"/>
      <c r="K122" s="4" t="s">
        <v>14</v>
      </c>
      <c r="L122" s="4" t="s">
        <v>22</v>
      </c>
      <c r="M122" s="14"/>
    </row>
    <row r="123" spans="1:13" ht="24" x14ac:dyDescent="0.25">
      <c r="A123" s="10"/>
      <c r="B123" s="47">
        <v>42277</v>
      </c>
      <c r="C123" s="2">
        <v>113200</v>
      </c>
      <c r="D123" s="3" t="s">
        <v>23</v>
      </c>
      <c r="E123" s="2">
        <v>471000</v>
      </c>
      <c r="F123" s="3" t="s">
        <v>31</v>
      </c>
      <c r="G123" s="3" t="s">
        <v>32</v>
      </c>
      <c r="H123" s="9">
        <v>10000</v>
      </c>
      <c r="I123" s="9"/>
      <c r="J123" s="10"/>
      <c r="K123" s="4" t="s">
        <v>14</v>
      </c>
      <c r="L123" s="13" t="s">
        <v>46</v>
      </c>
      <c r="M123" s="9"/>
    </row>
    <row r="124" spans="1:13" ht="24" x14ac:dyDescent="0.25">
      <c r="B124" s="47">
        <v>42224</v>
      </c>
      <c r="C124" s="2">
        <v>113200</v>
      </c>
      <c r="D124" s="3" t="s">
        <v>23</v>
      </c>
      <c r="E124" s="2">
        <v>212200</v>
      </c>
      <c r="F124" s="3" t="s">
        <v>26</v>
      </c>
      <c r="G124" s="3" t="s">
        <v>27</v>
      </c>
      <c r="H124" s="4">
        <v>360</v>
      </c>
      <c r="I124" s="7" t="s">
        <v>38</v>
      </c>
      <c r="J124" s="7">
        <v>30</v>
      </c>
      <c r="K124" s="4" t="s">
        <v>14</v>
      </c>
      <c r="L124" s="6"/>
      <c r="M124" s="4" t="s">
        <v>118</v>
      </c>
    </row>
    <row r="125" spans="1:13" ht="24" x14ac:dyDescent="0.25">
      <c r="B125" s="47">
        <v>42224</v>
      </c>
      <c r="C125" s="2">
        <v>113200</v>
      </c>
      <c r="D125" s="3" t="s">
        <v>23</v>
      </c>
      <c r="E125" s="2">
        <v>212200</v>
      </c>
      <c r="F125" s="3" t="s">
        <v>26</v>
      </c>
      <c r="G125" s="3" t="s">
        <v>27</v>
      </c>
      <c r="H125" s="4">
        <v>350</v>
      </c>
      <c r="I125" s="7" t="s">
        <v>36</v>
      </c>
      <c r="J125" s="7">
        <v>35</v>
      </c>
      <c r="K125" s="4" t="s">
        <v>14</v>
      </c>
      <c r="L125" s="4" t="s">
        <v>119</v>
      </c>
      <c r="M125" s="4" t="s">
        <v>48</v>
      </c>
    </row>
    <row r="126" spans="1:13" ht="24" x14ac:dyDescent="0.25">
      <c r="B126" s="47">
        <v>42225</v>
      </c>
      <c r="C126" s="2">
        <v>113200</v>
      </c>
      <c r="D126" s="3" t="s">
        <v>23</v>
      </c>
      <c r="E126" s="2">
        <v>471000</v>
      </c>
      <c r="F126" s="3" t="s">
        <v>31</v>
      </c>
      <c r="G126" s="3" t="s">
        <v>32</v>
      </c>
      <c r="H126" s="4">
        <v>2600</v>
      </c>
      <c r="I126" s="4"/>
      <c r="J126" s="4"/>
      <c r="K126" s="4" t="s">
        <v>14</v>
      </c>
      <c r="L126" s="4" t="s">
        <v>119</v>
      </c>
      <c r="M126" s="4" t="s">
        <v>48</v>
      </c>
    </row>
    <row r="127" spans="1:13" ht="24" x14ac:dyDescent="0.25">
      <c r="B127" s="47">
        <v>42229</v>
      </c>
      <c r="C127" s="2">
        <v>113200</v>
      </c>
      <c r="D127" s="3" t="s">
        <v>23</v>
      </c>
      <c r="E127" s="2">
        <v>212200</v>
      </c>
      <c r="F127" s="3" t="s">
        <v>26</v>
      </c>
      <c r="G127" s="3" t="s">
        <v>27</v>
      </c>
      <c r="H127" s="4">
        <v>375</v>
      </c>
      <c r="I127" s="4" t="s">
        <v>29</v>
      </c>
      <c r="J127" s="7">
        <v>25</v>
      </c>
      <c r="K127" s="4" t="s">
        <v>14</v>
      </c>
      <c r="L127" s="6"/>
      <c r="M127" s="4" t="s">
        <v>118</v>
      </c>
    </row>
    <row r="128" spans="1:13" ht="24" x14ac:dyDescent="0.25">
      <c r="B128" s="47">
        <v>42233</v>
      </c>
      <c r="C128" s="2">
        <v>113200</v>
      </c>
      <c r="D128" s="3" t="s">
        <v>23</v>
      </c>
      <c r="E128" s="2">
        <v>212200</v>
      </c>
      <c r="F128" s="3" t="s">
        <v>26</v>
      </c>
      <c r="G128" s="3" t="s">
        <v>27</v>
      </c>
      <c r="H128" s="4">
        <v>480</v>
      </c>
      <c r="I128" s="4" t="s">
        <v>40</v>
      </c>
      <c r="J128" s="7">
        <v>40</v>
      </c>
      <c r="K128" s="4" t="s">
        <v>14</v>
      </c>
      <c r="L128" s="6"/>
      <c r="M128" s="4" t="s">
        <v>118</v>
      </c>
    </row>
    <row r="129" spans="2:13" ht="24" x14ac:dyDescent="0.25">
      <c r="B129" s="47">
        <v>42249</v>
      </c>
      <c r="C129" s="2">
        <v>113200</v>
      </c>
      <c r="D129" s="3" t="s">
        <v>23</v>
      </c>
      <c r="E129" s="2">
        <v>113100</v>
      </c>
      <c r="F129" s="3" t="s">
        <v>10</v>
      </c>
      <c r="G129" s="3" t="s">
        <v>24</v>
      </c>
      <c r="H129" s="4">
        <v>500</v>
      </c>
      <c r="I129" s="4" t="s">
        <v>13</v>
      </c>
      <c r="J129" s="7">
        <v>100</v>
      </c>
      <c r="K129" s="4" t="s">
        <v>14</v>
      </c>
      <c r="L129" s="4"/>
      <c r="M129" s="4" t="s">
        <v>120</v>
      </c>
    </row>
    <row r="130" spans="2:13" ht="24" x14ac:dyDescent="0.25">
      <c r="B130" s="47">
        <v>42255</v>
      </c>
      <c r="C130" s="2">
        <v>113200</v>
      </c>
      <c r="D130" s="3" t="s">
        <v>23</v>
      </c>
      <c r="E130" s="2">
        <v>113100</v>
      </c>
      <c r="F130" s="3" t="s">
        <v>10</v>
      </c>
      <c r="G130" s="3" t="s">
        <v>24</v>
      </c>
      <c r="H130" s="4">
        <v>800</v>
      </c>
      <c r="I130" s="4" t="s">
        <v>15</v>
      </c>
      <c r="J130" s="4">
        <v>200</v>
      </c>
      <c r="K130" s="4" t="s">
        <v>14</v>
      </c>
      <c r="L130" s="6"/>
      <c r="M130" s="4" t="s">
        <v>120</v>
      </c>
    </row>
    <row r="131" spans="2:13" ht="24" x14ac:dyDescent="0.25">
      <c r="B131" s="47">
        <v>42262</v>
      </c>
      <c r="C131" s="2">
        <v>113200</v>
      </c>
      <c r="D131" s="3" t="s">
        <v>23</v>
      </c>
      <c r="E131" s="2">
        <v>113100</v>
      </c>
      <c r="F131" s="3" t="s">
        <v>10</v>
      </c>
      <c r="G131" s="3" t="s">
        <v>24</v>
      </c>
      <c r="H131" s="4">
        <v>825</v>
      </c>
      <c r="I131" s="4" t="s">
        <v>19</v>
      </c>
      <c r="J131" s="4">
        <v>150</v>
      </c>
      <c r="K131" s="4" t="s">
        <v>14</v>
      </c>
      <c r="L131" s="6"/>
      <c r="M131" s="4" t="s">
        <v>120</v>
      </c>
    </row>
    <row r="132" spans="2:13" ht="24" x14ac:dyDescent="0.25">
      <c r="B132" s="47">
        <v>42262</v>
      </c>
      <c r="C132" s="2">
        <v>113200</v>
      </c>
      <c r="D132" s="3" t="s">
        <v>23</v>
      </c>
      <c r="E132" s="2">
        <v>113100</v>
      </c>
      <c r="F132" s="3" t="s">
        <v>10</v>
      </c>
      <c r="G132" s="3" t="s">
        <v>24</v>
      </c>
      <c r="H132" s="4">
        <v>3000</v>
      </c>
      <c r="I132" s="4" t="s">
        <v>17</v>
      </c>
      <c r="J132" s="7">
        <v>500</v>
      </c>
      <c r="K132" s="4" t="s">
        <v>14</v>
      </c>
      <c r="L132" s="4" t="s">
        <v>119</v>
      </c>
      <c r="M132" s="4" t="s">
        <v>49</v>
      </c>
    </row>
    <row r="133" spans="2:13" ht="24" x14ac:dyDescent="0.25">
      <c r="B133" s="47">
        <v>42263</v>
      </c>
      <c r="C133" s="2">
        <v>113200</v>
      </c>
      <c r="D133" s="3" t="s">
        <v>23</v>
      </c>
      <c r="E133" s="2">
        <v>113100</v>
      </c>
      <c r="F133" s="3" t="s">
        <v>10</v>
      </c>
      <c r="G133" s="3" t="s">
        <v>24</v>
      </c>
      <c r="H133" s="4">
        <v>2200</v>
      </c>
      <c r="I133" s="4" t="s">
        <v>19</v>
      </c>
      <c r="J133" s="7">
        <v>400</v>
      </c>
      <c r="K133" s="4" t="s">
        <v>14</v>
      </c>
      <c r="L133" s="4" t="s">
        <v>119</v>
      </c>
      <c r="M133" s="4" t="s">
        <v>49</v>
      </c>
    </row>
    <row r="134" spans="2:13" ht="24" x14ac:dyDescent="0.25">
      <c r="B134" s="47">
        <v>42264</v>
      </c>
      <c r="C134" s="2">
        <v>113200</v>
      </c>
      <c r="D134" s="3" t="s">
        <v>23</v>
      </c>
      <c r="E134" s="2">
        <v>113100</v>
      </c>
      <c r="F134" s="3" t="s">
        <v>10</v>
      </c>
      <c r="G134" s="3" t="s">
        <v>24</v>
      </c>
      <c r="H134" s="4">
        <v>2250</v>
      </c>
      <c r="I134" s="4" t="s">
        <v>18</v>
      </c>
      <c r="J134" s="7">
        <v>250</v>
      </c>
      <c r="K134" s="4" t="s">
        <v>14</v>
      </c>
      <c r="L134" s="4" t="s">
        <v>119</v>
      </c>
      <c r="M134" s="4" t="s">
        <v>49</v>
      </c>
    </row>
    <row r="135" spans="2:13" ht="24" x14ac:dyDescent="0.25">
      <c r="B135" s="47">
        <v>42265</v>
      </c>
      <c r="C135" s="2">
        <v>113200</v>
      </c>
      <c r="D135" s="3" t="s">
        <v>23</v>
      </c>
      <c r="E135" s="2">
        <v>212200</v>
      </c>
      <c r="F135" s="3" t="s">
        <v>26</v>
      </c>
      <c r="G135" s="3" t="s">
        <v>27</v>
      </c>
      <c r="H135" s="4">
        <v>200</v>
      </c>
      <c r="I135" s="7" t="s">
        <v>36</v>
      </c>
      <c r="J135" s="4">
        <v>20</v>
      </c>
      <c r="K135" s="4" t="s">
        <v>14</v>
      </c>
      <c r="L135" s="4"/>
      <c r="M135" s="4" t="s">
        <v>120</v>
      </c>
    </row>
    <row r="136" spans="2:13" ht="24" x14ac:dyDescent="0.25">
      <c r="B136" s="47">
        <v>42265</v>
      </c>
      <c r="C136" s="2">
        <v>113200</v>
      </c>
      <c r="D136" s="3" t="s">
        <v>23</v>
      </c>
      <c r="E136" s="2">
        <v>212200</v>
      </c>
      <c r="F136" s="3" t="s">
        <v>26</v>
      </c>
      <c r="G136" s="3" t="s">
        <v>27</v>
      </c>
      <c r="H136" s="4">
        <f>20*13</f>
        <v>260</v>
      </c>
      <c r="I136" s="7" t="s">
        <v>42</v>
      </c>
      <c r="J136" s="4">
        <v>20</v>
      </c>
      <c r="K136" s="4" t="s">
        <v>14</v>
      </c>
      <c r="L136" s="6"/>
      <c r="M136" s="4" t="s">
        <v>120</v>
      </c>
    </row>
    <row r="137" spans="2:13" ht="24" x14ac:dyDescent="0.25">
      <c r="B137" s="47">
        <v>42265</v>
      </c>
      <c r="C137" s="2">
        <v>113200</v>
      </c>
      <c r="D137" s="3" t="s">
        <v>23</v>
      </c>
      <c r="E137" s="2">
        <v>212200</v>
      </c>
      <c r="F137" s="3" t="s">
        <v>26</v>
      </c>
      <c r="G137" s="3" t="s">
        <v>27</v>
      </c>
      <c r="H137" s="4">
        <v>900</v>
      </c>
      <c r="I137" s="4" t="s">
        <v>29</v>
      </c>
      <c r="J137" s="7">
        <v>60</v>
      </c>
      <c r="K137" s="4" t="s">
        <v>14</v>
      </c>
      <c r="L137" s="4" t="s">
        <v>119</v>
      </c>
      <c r="M137" s="4" t="s">
        <v>49</v>
      </c>
    </row>
    <row r="138" spans="2:13" ht="24" x14ac:dyDescent="0.25">
      <c r="B138" s="47">
        <v>42266</v>
      </c>
      <c r="C138" s="2">
        <v>113200</v>
      </c>
      <c r="D138" s="3" t="s">
        <v>23</v>
      </c>
      <c r="E138" s="2">
        <v>212200</v>
      </c>
      <c r="F138" s="3" t="s">
        <v>26</v>
      </c>
      <c r="G138" s="3" t="s">
        <v>27</v>
      </c>
      <c r="H138" s="4">
        <v>350</v>
      </c>
      <c r="I138" s="4" t="s">
        <v>36</v>
      </c>
      <c r="J138" s="7">
        <v>35</v>
      </c>
      <c r="K138" s="4" t="s">
        <v>14</v>
      </c>
      <c r="L138" s="4" t="s">
        <v>119</v>
      </c>
      <c r="M138" s="4" t="s">
        <v>49</v>
      </c>
    </row>
    <row r="139" spans="2:13" ht="24" x14ac:dyDescent="0.25">
      <c r="B139" s="47">
        <v>42269</v>
      </c>
      <c r="C139" s="2">
        <v>113200</v>
      </c>
      <c r="D139" s="3" t="s">
        <v>23</v>
      </c>
      <c r="E139" s="2">
        <v>212200</v>
      </c>
      <c r="F139" s="3" t="s">
        <v>26</v>
      </c>
      <c r="G139" s="3" t="s">
        <v>27</v>
      </c>
      <c r="H139" s="4">
        <f>30*12</f>
        <v>360</v>
      </c>
      <c r="I139" s="7" t="s">
        <v>38</v>
      </c>
      <c r="J139" s="4">
        <v>30</v>
      </c>
      <c r="K139" s="4" t="s">
        <v>14</v>
      </c>
      <c r="L139" s="6"/>
      <c r="M139" s="4" t="s">
        <v>120</v>
      </c>
    </row>
    <row r="140" spans="2:13" ht="24" x14ac:dyDescent="0.25">
      <c r="B140" s="47">
        <v>42270</v>
      </c>
      <c r="C140" s="2">
        <v>113200</v>
      </c>
      <c r="D140" s="3" t="s">
        <v>23</v>
      </c>
      <c r="E140" s="2">
        <v>471000</v>
      </c>
      <c r="F140" s="3" t="s">
        <v>31</v>
      </c>
      <c r="G140" s="3" t="s">
        <v>32</v>
      </c>
      <c r="H140" s="4">
        <f>70*50</f>
        <v>3500</v>
      </c>
      <c r="I140" s="4"/>
      <c r="J140" s="4">
        <v>70</v>
      </c>
      <c r="K140" s="4" t="s">
        <v>14</v>
      </c>
      <c r="L140" s="6"/>
      <c r="M140" s="4" t="s">
        <v>120</v>
      </c>
    </row>
    <row r="141" spans="2:13" ht="24" x14ac:dyDescent="0.25">
      <c r="B141" s="47">
        <v>42272</v>
      </c>
      <c r="C141" s="2">
        <v>113200</v>
      </c>
      <c r="D141" s="3" t="s">
        <v>23</v>
      </c>
      <c r="E141" s="2">
        <v>212200</v>
      </c>
      <c r="F141" s="3" t="s">
        <v>26</v>
      </c>
      <c r="G141" s="3" t="s">
        <v>27</v>
      </c>
      <c r="H141" s="4">
        <v>300</v>
      </c>
      <c r="I141" s="7" t="s">
        <v>38</v>
      </c>
      <c r="J141" s="7">
        <v>25</v>
      </c>
      <c r="K141" s="4" t="s">
        <v>14</v>
      </c>
      <c r="L141" s="4" t="s">
        <v>119</v>
      </c>
      <c r="M141" s="4" t="s">
        <v>49</v>
      </c>
    </row>
    <row r="142" spans="2:13" ht="24" x14ac:dyDescent="0.25">
      <c r="B142" s="47">
        <v>42273</v>
      </c>
      <c r="C142" s="2">
        <v>113200</v>
      </c>
      <c r="D142" s="3" t="s">
        <v>23</v>
      </c>
      <c r="E142" s="2">
        <v>471000</v>
      </c>
      <c r="F142" s="3" t="s">
        <v>31</v>
      </c>
      <c r="G142" s="3" t="s">
        <v>32</v>
      </c>
      <c r="H142" s="4">
        <v>2600</v>
      </c>
      <c r="I142" s="4"/>
      <c r="J142" s="4"/>
      <c r="K142" s="4" t="s">
        <v>14</v>
      </c>
      <c r="L142" s="4" t="s">
        <v>119</v>
      </c>
      <c r="M142" s="4" t="s">
        <v>49</v>
      </c>
    </row>
    <row r="143" spans="2:13" ht="60" x14ac:dyDescent="0.25">
      <c r="B143" s="47">
        <v>42274</v>
      </c>
      <c r="C143" s="2">
        <v>113300</v>
      </c>
      <c r="D143" s="3" t="s">
        <v>33</v>
      </c>
      <c r="E143" s="2">
        <v>113200</v>
      </c>
      <c r="F143" s="3" t="s">
        <v>23</v>
      </c>
      <c r="G143" s="3" t="s">
        <v>34</v>
      </c>
      <c r="H143" s="4">
        <v>6445</v>
      </c>
      <c r="I143" s="4"/>
      <c r="J143" s="4">
        <v>100</v>
      </c>
      <c r="K143" s="4" t="s">
        <v>14</v>
      </c>
      <c r="L143" s="6"/>
      <c r="M143" s="4" t="s">
        <v>120</v>
      </c>
    </row>
    <row r="144" spans="2:13" ht="24" x14ac:dyDescent="0.25">
      <c r="B144" s="47">
        <v>42284</v>
      </c>
      <c r="C144" s="2">
        <v>113200</v>
      </c>
      <c r="D144" s="3" t="s">
        <v>23</v>
      </c>
      <c r="E144" s="2">
        <v>113100</v>
      </c>
      <c r="F144" s="3" t="s">
        <v>10</v>
      </c>
      <c r="G144" s="3" t="s">
        <v>24</v>
      </c>
      <c r="H144" s="4">
        <v>750</v>
      </c>
      <c r="I144" s="4" t="s">
        <v>17</v>
      </c>
      <c r="J144" s="7">
        <v>125</v>
      </c>
      <c r="K144" s="4" t="s">
        <v>14</v>
      </c>
      <c r="L144" s="4" t="s">
        <v>121</v>
      </c>
      <c r="M144" s="4" t="s">
        <v>50</v>
      </c>
    </row>
    <row r="145" spans="2:13" ht="24" x14ac:dyDescent="0.25">
      <c r="B145" s="47">
        <v>42295</v>
      </c>
      <c r="C145" s="2">
        <v>113200</v>
      </c>
      <c r="D145" s="3" t="s">
        <v>23</v>
      </c>
      <c r="E145" s="2">
        <v>113100</v>
      </c>
      <c r="F145" s="3" t="s">
        <v>10</v>
      </c>
      <c r="G145" s="3" t="s">
        <v>24</v>
      </c>
      <c r="H145" s="4">
        <v>990</v>
      </c>
      <c r="I145" s="4" t="s">
        <v>19</v>
      </c>
      <c r="J145" s="7">
        <v>180</v>
      </c>
      <c r="K145" s="4" t="s">
        <v>14</v>
      </c>
      <c r="L145" s="4" t="s">
        <v>121</v>
      </c>
      <c r="M145" s="4" t="s">
        <v>50</v>
      </c>
    </row>
    <row r="146" spans="2:13" ht="24" x14ac:dyDescent="0.25">
      <c r="B146" s="47">
        <v>42298</v>
      </c>
      <c r="C146" s="2">
        <v>113200</v>
      </c>
      <c r="D146" s="3" t="s">
        <v>23</v>
      </c>
      <c r="E146" s="2">
        <v>212200</v>
      </c>
      <c r="F146" s="3" t="s">
        <v>26</v>
      </c>
      <c r="G146" s="3" t="s">
        <v>27</v>
      </c>
      <c r="H146" s="4">
        <v>360</v>
      </c>
      <c r="I146" s="7" t="s">
        <v>38</v>
      </c>
      <c r="J146" s="7">
        <v>30</v>
      </c>
      <c r="K146" s="4" t="s">
        <v>14</v>
      </c>
      <c r="L146" s="4" t="s">
        <v>121</v>
      </c>
      <c r="M146" s="4" t="s">
        <v>50</v>
      </c>
    </row>
    <row r="147" spans="2:13" ht="24" x14ac:dyDescent="0.25">
      <c r="B147" s="47">
        <v>42300</v>
      </c>
      <c r="C147" s="2">
        <v>113200</v>
      </c>
      <c r="D147" s="3" t="s">
        <v>23</v>
      </c>
      <c r="E147" s="2">
        <v>212200</v>
      </c>
      <c r="F147" s="3" t="s">
        <v>26</v>
      </c>
      <c r="G147" s="3" t="s">
        <v>27</v>
      </c>
      <c r="H147" s="4">
        <v>375</v>
      </c>
      <c r="I147" s="4" t="s">
        <v>29</v>
      </c>
      <c r="J147" s="7">
        <v>25</v>
      </c>
      <c r="K147" s="4" t="s">
        <v>14</v>
      </c>
      <c r="L147" s="4" t="s">
        <v>121</v>
      </c>
      <c r="M147" s="4" t="s">
        <v>50</v>
      </c>
    </row>
    <row r="148" spans="2:13" ht="24" x14ac:dyDescent="0.25">
      <c r="B148" s="47">
        <v>42302</v>
      </c>
      <c r="C148" s="2">
        <v>113200</v>
      </c>
      <c r="D148" s="3" t="s">
        <v>23</v>
      </c>
      <c r="E148" s="2">
        <v>471000</v>
      </c>
      <c r="F148" s="3" t="s">
        <v>31</v>
      </c>
      <c r="G148" s="3" t="s">
        <v>32</v>
      </c>
      <c r="H148" s="4">
        <v>2500</v>
      </c>
      <c r="I148" s="4"/>
      <c r="J148" s="4"/>
      <c r="K148" s="4" t="s">
        <v>14</v>
      </c>
      <c r="L148" s="4" t="s">
        <v>121</v>
      </c>
      <c r="M148" s="4" t="s">
        <v>50</v>
      </c>
    </row>
    <row r="149" spans="2:13" ht="24" x14ac:dyDescent="0.25">
      <c r="B149" s="47">
        <v>42309</v>
      </c>
      <c r="C149" s="2">
        <v>113200</v>
      </c>
      <c r="D149" s="3" t="s">
        <v>23</v>
      </c>
      <c r="E149" s="2">
        <v>113100</v>
      </c>
      <c r="F149" s="3" t="s">
        <v>10</v>
      </c>
      <c r="G149" s="3" t="s">
        <v>24</v>
      </c>
      <c r="H149" s="4">
        <f>4*J149</f>
        <v>400</v>
      </c>
      <c r="I149" s="4" t="s">
        <v>15</v>
      </c>
      <c r="J149" s="4">
        <v>100</v>
      </c>
      <c r="K149" s="4" t="s">
        <v>14</v>
      </c>
      <c r="L149" s="4" t="s">
        <v>119</v>
      </c>
      <c r="M149" s="4" t="s">
        <v>52</v>
      </c>
    </row>
    <row r="150" spans="2:13" ht="24" x14ac:dyDescent="0.25">
      <c r="B150" s="47">
        <v>42311</v>
      </c>
      <c r="C150" s="2">
        <v>113200</v>
      </c>
      <c r="D150" s="3" t="s">
        <v>23</v>
      </c>
      <c r="E150" s="2">
        <v>113100</v>
      </c>
      <c r="F150" s="3" t="s">
        <v>10</v>
      </c>
      <c r="G150" s="3" t="s">
        <v>24</v>
      </c>
      <c r="H150" s="4">
        <f>J150*5</f>
        <v>1000</v>
      </c>
      <c r="I150" s="4" t="s">
        <v>13</v>
      </c>
      <c r="J150" s="4">
        <v>200</v>
      </c>
      <c r="K150" s="4" t="s">
        <v>14</v>
      </c>
      <c r="L150" s="4" t="s">
        <v>121</v>
      </c>
      <c r="M150" s="4" t="s">
        <v>51</v>
      </c>
    </row>
    <row r="151" spans="2:13" ht="24" x14ac:dyDescent="0.25">
      <c r="B151" s="47">
        <v>42315</v>
      </c>
      <c r="C151" s="2">
        <v>113200</v>
      </c>
      <c r="D151" s="3" t="s">
        <v>23</v>
      </c>
      <c r="E151" s="2">
        <v>113100</v>
      </c>
      <c r="F151" s="3" t="s">
        <v>10</v>
      </c>
      <c r="G151" s="3" t="s">
        <v>24</v>
      </c>
      <c r="H151" s="4">
        <f>J151*3</f>
        <v>750</v>
      </c>
      <c r="I151" s="4" t="s">
        <v>16</v>
      </c>
      <c r="J151" s="4">
        <v>250</v>
      </c>
      <c r="K151" s="4" t="s">
        <v>14</v>
      </c>
      <c r="L151" s="4" t="s">
        <v>121</v>
      </c>
      <c r="M151" s="4" t="s">
        <v>51</v>
      </c>
    </row>
    <row r="152" spans="2:13" ht="24" x14ac:dyDescent="0.25">
      <c r="B152" s="47">
        <v>42318</v>
      </c>
      <c r="C152" s="2">
        <v>113200</v>
      </c>
      <c r="D152" s="3" t="s">
        <v>23</v>
      </c>
      <c r="E152" s="2">
        <v>113100</v>
      </c>
      <c r="F152" s="3" t="s">
        <v>10</v>
      </c>
      <c r="G152" s="3" t="s">
        <v>24</v>
      </c>
      <c r="H152" s="4">
        <f>J152*5.5</f>
        <v>1100</v>
      </c>
      <c r="I152" s="4" t="s">
        <v>19</v>
      </c>
      <c r="J152" s="4">
        <v>200</v>
      </c>
      <c r="K152" s="4" t="s">
        <v>14</v>
      </c>
      <c r="L152" s="4" t="s">
        <v>121</v>
      </c>
      <c r="M152" s="4" t="s">
        <v>51</v>
      </c>
    </row>
    <row r="153" spans="2:13" ht="24" x14ac:dyDescent="0.25">
      <c r="B153" s="47">
        <v>42319</v>
      </c>
      <c r="C153" s="2">
        <v>113200</v>
      </c>
      <c r="D153" s="3" t="s">
        <v>23</v>
      </c>
      <c r="E153" s="2">
        <v>113100</v>
      </c>
      <c r="F153" s="3" t="s">
        <v>10</v>
      </c>
      <c r="G153" s="3" t="s">
        <v>24</v>
      </c>
      <c r="H153" s="4">
        <f>6*J153</f>
        <v>1200</v>
      </c>
      <c r="I153" s="4" t="s">
        <v>17</v>
      </c>
      <c r="J153" s="4">
        <v>200</v>
      </c>
      <c r="K153" s="4" t="s">
        <v>14</v>
      </c>
      <c r="L153" s="4" t="s">
        <v>119</v>
      </c>
      <c r="M153" s="4" t="s">
        <v>52</v>
      </c>
    </row>
    <row r="154" spans="2:13" ht="24" x14ac:dyDescent="0.25">
      <c r="B154" s="47">
        <v>42323</v>
      </c>
      <c r="C154" s="2">
        <v>113200</v>
      </c>
      <c r="D154" s="3" t="s">
        <v>23</v>
      </c>
      <c r="E154" s="2">
        <v>212200</v>
      </c>
      <c r="F154" s="3" t="s">
        <v>26</v>
      </c>
      <c r="G154" s="3" t="s">
        <v>27</v>
      </c>
      <c r="H154" s="4">
        <f>12*J154</f>
        <v>600</v>
      </c>
      <c r="I154" s="4" t="s">
        <v>38</v>
      </c>
      <c r="J154" s="4">
        <v>50</v>
      </c>
      <c r="K154" s="4" t="s">
        <v>14</v>
      </c>
      <c r="L154" s="4" t="s">
        <v>121</v>
      </c>
      <c r="M154" s="4" t="s">
        <v>51</v>
      </c>
    </row>
    <row r="155" spans="2:13" ht="24" x14ac:dyDescent="0.25">
      <c r="B155" s="47">
        <v>42324</v>
      </c>
      <c r="C155" s="2">
        <v>113200</v>
      </c>
      <c r="D155" s="3" t="s">
        <v>23</v>
      </c>
      <c r="E155" s="2">
        <v>212200</v>
      </c>
      <c r="F155" s="3" t="s">
        <v>26</v>
      </c>
      <c r="G155" s="3" t="s">
        <v>27</v>
      </c>
      <c r="H155" s="4">
        <f>15*J155</f>
        <v>750</v>
      </c>
      <c r="I155" s="4" t="s">
        <v>29</v>
      </c>
      <c r="J155" s="4">
        <v>50</v>
      </c>
      <c r="K155" s="4" t="s">
        <v>14</v>
      </c>
      <c r="L155" s="4" t="s">
        <v>43</v>
      </c>
      <c r="M155" s="4" t="s">
        <v>52</v>
      </c>
    </row>
    <row r="156" spans="2:13" ht="24" x14ac:dyDescent="0.25">
      <c r="B156" s="47">
        <v>42329</v>
      </c>
      <c r="C156" s="2">
        <v>113200</v>
      </c>
      <c r="D156" s="3" t="s">
        <v>23</v>
      </c>
      <c r="E156" s="2">
        <v>212200</v>
      </c>
      <c r="F156" s="3" t="s">
        <v>26</v>
      </c>
      <c r="G156" s="3" t="s">
        <v>27</v>
      </c>
      <c r="H156" s="4">
        <f>11*J156</f>
        <v>770</v>
      </c>
      <c r="I156" s="4" t="s">
        <v>28</v>
      </c>
      <c r="J156" s="4">
        <v>70</v>
      </c>
      <c r="K156" s="4" t="s">
        <v>14</v>
      </c>
      <c r="L156" s="4" t="s">
        <v>121</v>
      </c>
      <c r="M156" s="4" t="s">
        <v>51</v>
      </c>
    </row>
    <row r="157" spans="2:13" ht="24" x14ac:dyDescent="0.25">
      <c r="B157" s="47">
        <v>42330</v>
      </c>
      <c r="C157" s="2">
        <v>113200</v>
      </c>
      <c r="D157" s="3" t="s">
        <v>23</v>
      </c>
      <c r="E157" s="2">
        <v>212200</v>
      </c>
      <c r="F157" s="3" t="s">
        <v>26</v>
      </c>
      <c r="G157" s="3" t="s">
        <v>27</v>
      </c>
      <c r="H157" s="4">
        <f>13*J157</f>
        <v>1040</v>
      </c>
      <c r="I157" s="4" t="s">
        <v>42</v>
      </c>
      <c r="J157" s="4">
        <v>80</v>
      </c>
      <c r="K157" s="4" t="s">
        <v>14</v>
      </c>
      <c r="L157" s="4" t="s">
        <v>119</v>
      </c>
      <c r="M157" s="4" t="s">
        <v>52</v>
      </c>
    </row>
    <row r="158" spans="2:13" ht="24" x14ac:dyDescent="0.25">
      <c r="B158" s="47">
        <v>42332</v>
      </c>
      <c r="C158" s="2">
        <v>113200</v>
      </c>
      <c r="D158" s="3" t="s">
        <v>23</v>
      </c>
      <c r="E158" s="2">
        <v>212200</v>
      </c>
      <c r="F158" s="3" t="s">
        <v>26</v>
      </c>
      <c r="G158" s="3" t="s">
        <v>27</v>
      </c>
      <c r="H158" s="4">
        <f>15*J158</f>
        <v>1425</v>
      </c>
      <c r="I158" s="4" t="s">
        <v>30</v>
      </c>
      <c r="J158" s="4">
        <v>95</v>
      </c>
      <c r="K158" s="4" t="s">
        <v>14</v>
      </c>
      <c r="L158" s="4" t="s">
        <v>121</v>
      </c>
      <c r="M158" s="4" t="s">
        <v>51</v>
      </c>
    </row>
    <row r="159" spans="2:13" ht="24" x14ac:dyDescent="0.25">
      <c r="B159" s="47">
        <v>42336</v>
      </c>
      <c r="C159" s="2">
        <v>113200</v>
      </c>
      <c r="D159" s="3" t="s">
        <v>23</v>
      </c>
      <c r="E159" s="2">
        <v>471000</v>
      </c>
      <c r="F159" s="3" t="s">
        <v>31</v>
      </c>
      <c r="G159" s="3" t="s">
        <v>32</v>
      </c>
      <c r="H159" s="4">
        <v>2500</v>
      </c>
      <c r="I159" s="4"/>
      <c r="J159" s="7"/>
      <c r="K159" s="4" t="s">
        <v>14</v>
      </c>
      <c r="L159" s="4" t="s">
        <v>121</v>
      </c>
      <c r="M159" s="4" t="s">
        <v>51</v>
      </c>
    </row>
    <row r="160" spans="2:13" ht="24" x14ac:dyDescent="0.25">
      <c r="B160" s="47">
        <v>42336</v>
      </c>
      <c r="C160" s="2">
        <v>113200</v>
      </c>
      <c r="D160" s="3" t="s">
        <v>23</v>
      </c>
      <c r="E160" s="2">
        <v>471000</v>
      </c>
      <c r="F160" s="3" t="s">
        <v>31</v>
      </c>
      <c r="G160" s="3" t="s">
        <v>32</v>
      </c>
      <c r="H160" s="4">
        <v>3000</v>
      </c>
      <c r="I160" s="9"/>
      <c r="J160" s="10"/>
      <c r="K160" s="4" t="s">
        <v>14</v>
      </c>
      <c r="L160" s="4" t="s">
        <v>119</v>
      </c>
      <c r="M160" s="4" t="s">
        <v>52</v>
      </c>
    </row>
    <row r="161" spans="2:13" ht="24" x14ac:dyDescent="0.25">
      <c r="B161" s="47">
        <v>42340</v>
      </c>
      <c r="C161" s="11">
        <v>113200</v>
      </c>
      <c r="D161" s="12" t="s">
        <v>23</v>
      </c>
      <c r="E161" s="11">
        <v>113100</v>
      </c>
      <c r="F161" s="12" t="s">
        <v>10</v>
      </c>
      <c r="G161" s="12" t="s">
        <v>24</v>
      </c>
      <c r="H161" s="13">
        <f>5*J161</f>
        <v>15250</v>
      </c>
      <c r="I161" s="13" t="s">
        <v>13</v>
      </c>
      <c r="J161" s="13">
        <v>3050</v>
      </c>
      <c r="K161" s="13" t="s">
        <v>14</v>
      </c>
      <c r="L161" s="4" t="s">
        <v>121</v>
      </c>
      <c r="M161" s="13" t="s">
        <v>117</v>
      </c>
    </row>
    <row r="162" spans="2:13" ht="24" x14ac:dyDescent="0.25">
      <c r="B162" s="47">
        <v>42341</v>
      </c>
      <c r="C162" s="11">
        <v>113200</v>
      </c>
      <c r="D162" s="12" t="s">
        <v>23</v>
      </c>
      <c r="E162" s="2">
        <v>212200</v>
      </c>
      <c r="F162" s="3" t="s">
        <v>26</v>
      </c>
      <c r="G162" s="3" t="s">
        <v>27</v>
      </c>
      <c r="H162" s="13">
        <f>10*J162</f>
        <v>20500</v>
      </c>
      <c r="I162" s="9" t="s">
        <v>36</v>
      </c>
      <c r="J162" s="10">
        <v>2050</v>
      </c>
      <c r="K162" s="13" t="s">
        <v>14</v>
      </c>
      <c r="L162" s="4" t="s">
        <v>121</v>
      </c>
      <c r="M162" s="13" t="s">
        <v>117</v>
      </c>
    </row>
    <row r="163" spans="2:13" ht="24" x14ac:dyDescent="0.25">
      <c r="B163" s="47">
        <v>42344</v>
      </c>
      <c r="C163" s="11">
        <v>113200</v>
      </c>
      <c r="D163" s="12" t="s">
        <v>23</v>
      </c>
      <c r="E163" s="11">
        <v>113100</v>
      </c>
      <c r="F163" s="12" t="s">
        <v>10</v>
      </c>
      <c r="G163" s="12" t="s">
        <v>24</v>
      </c>
      <c r="H163" s="13">
        <f>6*J163</f>
        <v>12150</v>
      </c>
      <c r="I163" s="13" t="s">
        <v>17</v>
      </c>
      <c r="J163" s="4">
        <v>2025</v>
      </c>
      <c r="K163" s="13" t="s">
        <v>14</v>
      </c>
      <c r="L163" s="4" t="s">
        <v>121</v>
      </c>
      <c r="M163" s="13" t="s">
        <v>117</v>
      </c>
    </row>
    <row r="164" spans="2:13" ht="24" x14ac:dyDescent="0.25">
      <c r="B164" s="47">
        <v>42345</v>
      </c>
      <c r="C164" s="11">
        <v>113200</v>
      </c>
      <c r="D164" s="12" t="s">
        <v>23</v>
      </c>
      <c r="E164" s="2">
        <v>212200</v>
      </c>
      <c r="F164" s="3" t="s">
        <v>26</v>
      </c>
      <c r="G164" s="3" t="s">
        <v>27</v>
      </c>
      <c r="H164" s="13">
        <f>13*J164</f>
        <v>53300</v>
      </c>
      <c r="I164" s="9" t="s">
        <v>42</v>
      </c>
      <c r="J164" s="10">
        <v>4100</v>
      </c>
      <c r="K164" s="13" t="s">
        <v>14</v>
      </c>
      <c r="L164" s="4" t="s">
        <v>121</v>
      </c>
      <c r="M164" s="13" t="s">
        <v>117</v>
      </c>
    </row>
    <row r="165" spans="2:13" ht="24" x14ac:dyDescent="0.25">
      <c r="B165" s="47">
        <v>42347</v>
      </c>
      <c r="C165" s="11">
        <v>113200</v>
      </c>
      <c r="D165" s="12" t="s">
        <v>23</v>
      </c>
      <c r="E165" s="11">
        <v>113100</v>
      </c>
      <c r="F165" s="12" t="s">
        <v>10</v>
      </c>
      <c r="G165" s="12" t="s">
        <v>24</v>
      </c>
      <c r="H165" s="13">
        <f>9*J165</f>
        <v>18000</v>
      </c>
      <c r="I165" s="13" t="s">
        <v>18</v>
      </c>
      <c r="J165" s="4">
        <v>2000</v>
      </c>
      <c r="K165" s="13" t="s">
        <v>14</v>
      </c>
      <c r="L165" s="4" t="s">
        <v>121</v>
      </c>
      <c r="M165" s="13" t="s">
        <v>117</v>
      </c>
    </row>
    <row r="166" spans="2:13" ht="24" x14ac:dyDescent="0.25">
      <c r="B166" s="47">
        <v>42348</v>
      </c>
      <c r="C166" s="11">
        <v>113200</v>
      </c>
      <c r="D166" s="12" t="s">
        <v>23</v>
      </c>
      <c r="E166" s="2">
        <v>212200</v>
      </c>
      <c r="F166" s="3" t="s">
        <v>26</v>
      </c>
      <c r="G166" s="3" t="s">
        <v>27</v>
      </c>
      <c r="H166" s="13">
        <f>12*J166</f>
        <v>24000</v>
      </c>
      <c r="I166" s="9" t="s">
        <v>40</v>
      </c>
      <c r="J166" s="10">
        <v>2000</v>
      </c>
      <c r="K166" s="13" t="s">
        <v>14</v>
      </c>
      <c r="L166" s="4" t="s">
        <v>121</v>
      </c>
      <c r="M166" s="13" t="s">
        <v>117</v>
      </c>
    </row>
    <row r="167" spans="2:13" ht="24" x14ac:dyDescent="0.25">
      <c r="B167" s="47">
        <v>42369</v>
      </c>
      <c r="C167" s="2">
        <v>113200</v>
      </c>
      <c r="D167" s="3" t="s">
        <v>23</v>
      </c>
      <c r="E167" s="2">
        <v>471000</v>
      </c>
      <c r="F167" s="3" t="s">
        <v>31</v>
      </c>
      <c r="G167" s="3" t="s">
        <v>32</v>
      </c>
      <c r="H167" s="4">
        <v>3300</v>
      </c>
      <c r="I167" s="9"/>
      <c r="J167" s="10"/>
      <c r="K167" s="4" t="s">
        <v>14</v>
      </c>
      <c r="L167" s="4" t="s">
        <v>22</v>
      </c>
      <c r="M167" s="14"/>
    </row>
    <row r="168" spans="2:13" ht="24" x14ac:dyDescent="0.25">
      <c r="B168" s="47">
        <v>42369</v>
      </c>
      <c r="C168" s="2">
        <v>113200</v>
      </c>
      <c r="D168" s="3" t="s">
        <v>23</v>
      </c>
      <c r="E168" s="2">
        <v>471000</v>
      </c>
      <c r="F168" s="3" t="s">
        <v>31</v>
      </c>
      <c r="G168" s="3" t="s">
        <v>32</v>
      </c>
      <c r="H168" s="9">
        <v>10000</v>
      </c>
      <c r="I168" s="9"/>
      <c r="J168" s="10"/>
      <c r="K168" s="4" t="s">
        <v>14</v>
      </c>
      <c r="L168" s="4" t="s">
        <v>121</v>
      </c>
      <c r="M168" s="9"/>
    </row>
    <row r="169" spans="2:13" x14ac:dyDescent="0.25">
      <c r="B169" s="47"/>
    </row>
    <row r="170" spans="2:13" x14ac:dyDescent="0.25">
      <c r="B170" s="47"/>
    </row>
    <row r="171" spans="2:13" x14ac:dyDescent="0.25">
      <c r="B171" s="47"/>
    </row>
    <row r="172" spans="2:13" x14ac:dyDescent="0.25">
      <c r="B172" s="47"/>
    </row>
    <row r="173" spans="2:13" x14ac:dyDescent="0.25">
      <c r="B173" s="47"/>
    </row>
    <row r="174" spans="2:13" x14ac:dyDescent="0.25">
      <c r="B174" s="47"/>
    </row>
    <row r="175" spans="2:13" x14ac:dyDescent="0.25">
      <c r="B175" s="47"/>
    </row>
    <row r="176" spans="2:13" x14ac:dyDescent="0.25">
      <c r="B176" s="47"/>
    </row>
    <row r="177" spans="2:2" x14ac:dyDescent="0.25">
      <c r="B177" s="47"/>
    </row>
    <row r="178" spans="2:2" x14ac:dyDescent="0.25">
      <c r="B178" s="47"/>
    </row>
    <row r="179" spans="2:2" x14ac:dyDescent="0.25">
      <c r="B179" s="47"/>
    </row>
    <row r="180" spans="2:2" x14ac:dyDescent="0.25">
      <c r="B180" s="47"/>
    </row>
    <row r="181" spans="2:2" x14ac:dyDescent="0.25">
      <c r="B181" s="47"/>
    </row>
    <row r="182" spans="2:2" x14ac:dyDescent="0.25">
      <c r="B182" s="47"/>
    </row>
    <row r="183" spans="2:2" x14ac:dyDescent="0.25">
      <c r="B183" s="47"/>
    </row>
    <row r="184" spans="2:2" x14ac:dyDescent="0.25">
      <c r="B184" s="47"/>
    </row>
    <row r="185" spans="2:2" x14ac:dyDescent="0.25">
      <c r="B185" s="47"/>
    </row>
    <row r="186" spans="2:2" x14ac:dyDescent="0.25">
      <c r="B186" s="47"/>
    </row>
    <row r="187" spans="2:2" x14ac:dyDescent="0.25">
      <c r="B187" s="47"/>
    </row>
    <row r="188" spans="2:2" x14ac:dyDescent="0.25">
      <c r="B188" s="47"/>
    </row>
    <row r="189" spans="2:2" x14ac:dyDescent="0.25">
      <c r="B189" s="47"/>
    </row>
    <row r="190" spans="2:2" x14ac:dyDescent="0.25">
      <c r="B190" s="47"/>
    </row>
    <row r="191" spans="2:2" x14ac:dyDescent="0.25">
      <c r="B191" s="47"/>
    </row>
    <row r="192" spans="2:2" x14ac:dyDescent="0.25">
      <c r="B192" s="47"/>
    </row>
    <row r="193" spans="2:2" x14ac:dyDescent="0.25">
      <c r="B193" s="47"/>
    </row>
    <row r="194" spans="2:2" x14ac:dyDescent="0.25">
      <c r="B194" s="47"/>
    </row>
    <row r="195" spans="2:2" x14ac:dyDescent="0.25">
      <c r="B195" s="47"/>
    </row>
    <row r="196" spans="2:2" x14ac:dyDescent="0.25">
      <c r="B196" s="47"/>
    </row>
    <row r="197" spans="2:2" x14ac:dyDescent="0.25">
      <c r="B197" s="47"/>
    </row>
    <row r="198" spans="2:2" x14ac:dyDescent="0.25">
      <c r="B198" s="47"/>
    </row>
    <row r="199" spans="2:2" x14ac:dyDescent="0.25">
      <c r="B199" s="47"/>
    </row>
    <row r="200" spans="2:2" x14ac:dyDescent="0.25">
      <c r="B200" s="47"/>
    </row>
    <row r="201" spans="2:2" x14ac:dyDescent="0.25">
      <c r="B201" s="47"/>
    </row>
    <row r="202" spans="2:2" x14ac:dyDescent="0.25">
      <c r="B202" s="47"/>
    </row>
    <row r="203" spans="2:2" x14ac:dyDescent="0.25">
      <c r="B203" s="47"/>
    </row>
    <row r="204" spans="2:2" x14ac:dyDescent="0.25">
      <c r="B204" s="47"/>
    </row>
    <row r="205" spans="2:2" x14ac:dyDescent="0.25">
      <c r="B205" s="47"/>
    </row>
    <row r="206" spans="2:2" x14ac:dyDescent="0.25">
      <c r="B206" s="47"/>
    </row>
    <row r="207" spans="2:2" x14ac:dyDescent="0.25">
      <c r="B207" s="47"/>
    </row>
    <row r="208" spans="2:2" x14ac:dyDescent="0.25">
      <c r="B208" s="47"/>
    </row>
    <row r="209" spans="2:2" x14ac:dyDescent="0.25">
      <c r="B209" s="47"/>
    </row>
    <row r="210" spans="2:2" x14ac:dyDescent="0.25">
      <c r="B210" s="47"/>
    </row>
    <row r="211" spans="2:2" x14ac:dyDescent="0.25">
      <c r="B211" s="47"/>
    </row>
    <row r="212" spans="2:2" x14ac:dyDescent="0.25">
      <c r="B212" s="47"/>
    </row>
    <row r="213" spans="2:2" x14ac:dyDescent="0.25">
      <c r="B213" s="47"/>
    </row>
    <row r="214" spans="2:2" x14ac:dyDescent="0.25">
      <c r="B214" s="47"/>
    </row>
    <row r="215" spans="2:2" x14ac:dyDescent="0.25">
      <c r="B215" s="47"/>
    </row>
    <row r="216" spans="2:2" x14ac:dyDescent="0.25">
      <c r="B216" s="47"/>
    </row>
    <row r="217" spans="2:2" x14ac:dyDescent="0.25">
      <c r="B217" s="47"/>
    </row>
    <row r="218" spans="2:2" x14ac:dyDescent="0.25">
      <c r="B218" s="47"/>
    </row>
    <row r="219" spans="2:2" x14ac:dyDescent="0.25">
      <c r="B219" s="47"/>
    </row>
    <row r="220" spans="2:2" x14ac:dyDescent="0.25">
      <c r="B220" s="47"/>
    </row>
    <row r="221" spans="2:2" x14ac:dyDescent="0.25">
      <c r="B221" s="47"/>
    </row>
    <row r="222" spans="2:2" x14ac:dyDescent="0.25">
      <c r="B222" s="47"/>
    </row>
    <row r="223" spans="2:2" x14ac:dyDescent="0.25">
      <c r="B223" s="47"/>
    </row>
    <row r="224" spans="2:2" x14ac:dyDescent="0.25">
      <c r="B224" s="47"/>
    </row>
    <row r="225" spans="2:2" x14ac:dyDescent="0.25">
      <c r="B225" s="47"/>
    </row>
    <row r="226" spans="2:2" x14ac:dyDescent="0.25">
      <c r="B226" s="47"/>
    </row>
    <row r="227" spans="2:2" x14ac:dyDescent="0.25">
      <c r="B227" s="47"/>
    </row>
    <row r="228" spans="2:2" x14ac:dyDescent="0.25">
      <c r="B228" s="47"/>
    </row>
    <row r="229" spans="2:2" x14ac:dyDescent="0.25">
      <c r="B229" s="47"/>
    </row>
    <row r="230" spans="2:2" x14ac:dyDescent="0.25">
      <c r="B230" s="47"/>
    </row>
    <row r="231" spans="2:2" x14ac:dyDescent="0.25">
      <c r="B231" s="47"/>
    </row>
    <row r="232" spans="2:2" x14ac:dyDescent="0.25">
      <c r="B232" s="47"/>
    </row>
    <row r="233" spans="2:2" x14ac:dyDescent="0.25">
      <c r="B233" s="47"/>
    </row>
    <row r="234" spans="2:2" x14ac:dyDescent="0.25">
      <c r="B234" s="47"/>
    </row>
    <row r="235" spans="2:2" x14ac:dyDescent="0.25">
      <c r="B235" s="47"/>
    </row>
    <row r="236" spans="2:2" x14ac:dyDescent="0.25">
      <c r="B236" s="47"/>
    </row>
    <row r="237" spans="2:2" x14ac:dyDescent="0.25">
      <c r="B237" s="47"/>
    </row>
    <row r="238" spans="2:2" x14ac:dyDescent="0.25">
      <c r="B238" s="47"/>
    </row>
    <row r="239" spans="2:2" x14ac:dyDescent="0.25">
      <c r="B239" s="47"/>
    </row>
    <row r="240" spans="2:2" x14ac:dyDescent="0.25">
      <c r="B240" s="47"/>
    </row>
    <row r="241" spans="2:2" x14ac:dyDescent="0.25">
      <c r="B241" s="47"/>
    </row>
    <row r="242" spans="2:2" x14ac:dyDescent="0.25">
      <c r="B242" s="47"/>
    </row>
    <row r="243" spans="2:2" x14ac:dyDescent="0.25">
      <c r="B243" s="47"/>
    </row>
    <row r="244" spans="2:2" x14ac:dyDescent="0.25">
      <c r="B244" s="47"/>
    </row>
    <row r="245" spans="2:2" x14ac:dyDescent="0.25">
      <c r="B245" s="47"/>
    </row>
    <row r="246" spans="2:2" x14ac:dyDescent="0.25">
      <c r="B246" s="47"/>
    </row>
    <row r="247" spans="2:2" x14ac:dyDescent="0.25">
      <c r="B247" s="47"/>
    </row>
    <row r="248" spans="2:2" x14ac:dyDescent="0.25">
      <c r="B248" s="47"/>
    </row>
    <row r="249" spans="2:2" x14ac:dyDescent="0.25">
      <c r="B249" s="47"/>
    </row>
    <row r="250" spans="2:2" x14ac:dyDescent="0.25">
      <c r="B250" s="47"/>
    </row>
    <row r="251" spans="2:2" x14ac:dyDescent="0.25">
      <c r="B251" s="47"/>
    </row>
    <row r="252" spans="2:2" x14ac:dyDescent="0.25">
      <c r="B252" s="47"/>
    </row>
    <row r="253" spans="2:2" x14ac:dyDescent="0.25">
      <c r="B253" s="47"/>
    </row>
    <row r="254" spans="2:2" x14ac:dyDescent="0.25">
      <c r="B254" s="47"/>
    </row>
    <row r="255" spans="2:2" x14ac:dyDescent="0.25">
      <c r="B255" s="47"/>
    </row>
    <row r="256" spans="2:2" x14ac:dyDescent="0.25">
      <c r="B256" s="47"/>
    </row>
    <row r="257" spans="2:2" x14ac:dyDescent="0.25">
      <c r="B257" s="47"/>
    </row>
    <row r="258" spans="2:2" x14ac:dyDescent="0.25">
      <c r="B258" s="47"/>
    </row>
    <row r="259" spans="2:2" x14ac:dyDescent="0.25">
      <c r="B259" s="47"/>
    </row>
    <row r="260" spans="2:2" x14ac:dyDescent="0.25">
      <c r="B260" s="47"/>
    </row>
    <row r="261" spans="2:2" x14ac:dyDescent="0.25">
      <c r="B261" s="47"/>
    </row>
    <row r="262" spans="2:2" x14ac:dyDescent="0.25">
      <c r="B262" s="47"/>
    </row>
    <row r="263" spans="2:2" x14ac:dyDescent="0.25">
      <c r="B263" s="47"/>
    </row>
    <row r="264" spans="2:2" x14ac:dyDescent="0.25">
      <c r="B264" s="47"/>
    </row>
    <row r="265" spans="2:2" x14ac:dyDescent="0.25">
      <c r="B265" s="47"/>
    </row>
    <row r="266" spans="2:2" x14ac:dyDescent="0.25">
      <c r="B266" s="47"/>
    </row>
    <row r="267" spans="2:2" x14ac:dyDescent="0.25">
      <c r="B267" s="47"/>
    </row>
    <row r="268" spans="2:2" x14ac:dyDescent="0.25">
      <c r="B268" s="47"/>
    </row>
    <row r="269" spans="2:2" x14ac:dyDescent="0.25">
      <c r="B269" s="47"/>
    </row>
    <row r="270" spans="2:2" x14ac:dyDescent="0.25">
      <c r="B270" s="47"/>
    </row>
    <row r="271" spans="2:2" x14ac:dyDescent="0.25">
      <c r="B271" s="47"/>
    </row>
    <row r="272" spans="2:2" x14ac:dyDescent="0.25">
      <c r="B272" s="47"/>
    </row>
    <row r="273" spans="2:2" x14ac:dyDescent="0.25">
      <c r="B273" s="47"/>
    </row>
    <row r="274" spans="2:2" x14ac:dyDescent="0.25">
      <c r="B274" s="47"/>
    </row>
    <row r="275" spans="2:2" x14ac:dyDescent="0.25">
      <c r="B275" s="47"/>
    </row>
    <row r="276" spans="2:2" x14ac:dyDescent="0.25">
      <c r="B276" s="47"/>
    </row>
    <row r="277" spans="2:2" x14ac:dyDescent="0.25">
      <c r="B277" s="47"/>
    </row>
    <row r="278" spans="2:2" x14ac:dyDescent="0.25">
      <c r="B278" s="47"/>
    </row>
    <row r="279" spans="2:2" x14ac:dyDescent="0.25">
      <c r="B279" s="47"/>
    </row>
    <row r="280" spans="2:2" x14ac:dyDescent="0.25">
      <c r="B280" s="47"/>
    </row>
    <row r="281" spans="2:2" x14ac:dyDescent="0.25">
      <c r="B281" s="47"/>
    </row>
    <row r="282" spans="2:2" x14ac:dyDescent="0.25">
      <c r="B282" s="47"/>
    </row>
    <row r="283" spans="2:2" x14ac:dyDescent="0.25">
      <c r="B283" s="47"/>
    </row>
    <row r="284" spans="2:2" x14ac:dyDescent="0.25">
      <c r="B284" s="47"/>
    </row>
    <row r="285" spans="2:2" x14ac:dyDescent="0.25">
      <c r="B285" s="47"/>
    </row>
    <row r="286" spans="2:2" x14ac:dyDescent="0.25">
      <c r="B286" s="47"/>
    </row>
    <row r="287" spans="2:2" x14ac:dyDescent="0.25">
      <c r="B287" s="47"/>
    </row>
    <row r="288" spans="2:2" x14ac:dyDescent="0.25">
      <c r="B288" s="47"/>
    </row>
    <row r="289" spans="2:2" x14ac:dyDescent="0.25">
      <c r="B289" s="47"/>
    </row>
    <row r="290" spans="2:2" x14ac:dyDescent="0.25">
      <c r="B290" s="47"/>
    </row>
    <row r="291" spans="2:2" x14ac:dyDescent="0.25">
      <c r="B291" s="47"/>
    </row>
    <row r="292" spans="2:2" x14ac:dyDescent="0.25">
      <c r="B292" s="47"/>
    </row>
    <row r="293" spans="2:2" x14ac:dyDescent="0.25">
      <c r="B293" s="47"/>
    </row>
    <row r="294" spans="2:2" x14ac:dyDescent="0.25">
      <c r="B294" s="47"/>
    </row>
    <row r="295" spans="2:2" x14ac:dyDescent="0.25">
      <c r="B295" s="47"/>
    </row>
    <row r="296" spans="2:2" x14ac:dyDescent="0.25">
      <c r="B296" s="47"/>
    </row>
    <row r="297" spans="2:2" x14ac:dyDescent="0.25">
      <c r="B297" s="47"/>
    </row>
    <row r="298" spans="2:2" x14ac:dyDescent="0.25">
      <c r="B298" s="47"/>
    </row>
    <row r="299" spans="2:2" x14ac:dyDescent="0.25">
      <c r="B299" s="47"/>
    </row>
    <row r="300" spans="2:2" x14ac:dyDescent="0.25">
      <c r="B300" s="47"/>
    </row>
    <row r="301" spans="2:2" x14ac:dyDescent="0.25">
      <c r="B301" s="47"/>
    </row>
    <row r="302" spans="2:2" x14ac:dyDescent="0.25">
      <c r="B302" s="47"/>
    </row>
    <row r="303" spans="2:2" x14ac:dyDescent="0.25">
      <c r="B303" s="47"/>
    </row>
    <row r="304" spans="2:2" x14ac:dyDescent="0.25">
      <c r="B304" s="47"/>
    </row>
    <row r="305" spans="2:2" x14ac:dyDescent="0.25">
      <c r="B305" s="47"/>
    </row>
    <row r="306" spans="2:2" x14ac:dyDescent="0.25">
      <c r="B306" s="47"/>
    </row>
    <row r="307" spans="2:2" x14ac:dyDescent="0.25">
      <c r="B307" s="47"/>
    </row>
    <row r="308" spans="2:2" x14ac:dyDescent="0.25">
      <c r="B308" s="47"/>
    </row>
    <row r="309" spans="2:2" x14ac:dyDescent="0.25">
      <c r="B309" s="47"/>
    </row>
    <row r="310" spans="2:2" x14ac:dyDescent="0.25">
      <c r="B310" s="47"/>
    </row>
    <row r="311" spans="2:2" x14ac:dyDescent="0.25">
      <c r="B311" s="47"/>
    </row>
    <row r="312" spans="2:2" x14ac:dyDescent="0.25">
      <c r="B312" s="47"/>
    </row>
    <row r="313" spans="2:2" x14ac:dyDescent="0.25">
      <c r="B313" s="47"/>
    </row>
    <row r="314" spans="2:2" x14ac:dyDescent="0.25">
      <c r="B314" s="47"/>
    </row>
    <row r="315" spans="2:2" x14ac:dyDescent="0.25">
      <c r="B315" s="47"/>
    </row>
    <row r="316" spans="2:2" x14ac:dyDescent="0.25">
      <c r="B316" s="47"/>
    </row>
    <row r="317" spans="2:2" x14ac:dyDescent="0.25">
      <c r="B317" s="47"/>
    </row>
    <row r="318" spans="2:2" x14ac:dyDescent="0.25">
      <c r="B318" s="47"/>
    </row>
    <row r="319" spans="2:2" x14ac:dyDescent="0.25">
      <c r="B319" s="47"/>
    </row>
    <row r="320" spans="2:2" x14ac:dyDescent="0.25">
      <c r="B320" s="47"/>
    </row>
    <row r="321" spans="2:2" x14ac:dyDescent="0.25">
      <c r="B321" s="47"/>
    </row>
    <row r="322" spans="2:2" x14ac:dyDescent="0.25">
      <c r="B322" s="47"/>
    </row>
    <row r="323" spans="2:2" x14ac:dyDescent="0.25">
      <c r="B323" s="47"/>
    </row>
    <row r="324" spans="2:2" x14ac:dyDescent="0.25">
      <c r="B324" s="47"/>
    </row>
    <row r="325" spans="2:2" x14ac:dyDescent="0.25">
      <c r="B325" s="47"/>
    </row>
    <row r="326" spans="2:2" x14ac:dyDescent="0.25">
      <c r="B326" s="47"/>
    </row>
    <row r="327" spans="2:2" x14ac:dyDescent="0.25">
      <c r="B327" s="47"/>
    </row>
    <row r="328" spans="2:2" x14ac:dyDescent="0.25">
      <c r="B328" s="47"/>
    </row>
    <row r="329" spans="2:2" x14ac:dyDescent="0.25">
      <c r="B329" s="47"/>
    </row>
    <row r="330" spans="2:2" x14ac:dyDescent="0.25">
      <c r="B330" s="47"/>
    </row>
    <row r="331" spans="2:2" x14ac:dyDescent="0.25">
      <c r="B331" s="47"/>
    </row>
    <row r="332" spans="2:2" x14ac:dyDescent="0.25">
      <c r="B332" s="47"/>
    </row>
    <row r="333" spans="2:2" x14ac:dyDescent="0.25">
      <c r="B333" s="47"/>
    </row>
    <row r="334" spans="2:2" x14ac:dyDescent="0.25">
      <c r="B334" s="47"/>
    </row>
    <row r="335" spans="2:2" x14ac:dyDescent="0.25">
      <c r="B335" s="47"/>
    </row>
    <row r="336" spans="2:2" x14ac:dyDescent="0.25">
      <c r="B336" s="47"/>
    </row>
    <row r="337" spans="2:2" x14ac:dyDescent="0.25">
      <c r="B337" s="47"/>
    </row>
    <row r="338" spans="2:2" x14ac:dyDescent="0.25">
      <c r="B338" s="47"/>
    </row>
    <row r="339" spans="2:2" x14ac:dyDescent="0.25">
      <c r="B339" s="47"/>
    </row>
    <row r="340" spans="2:2" x14ac:dyDescent="0.25">
      <c r="B340" s="47"/>
    </row>
    <row r="341" spans="2:2" x14ac:dyDescent="0.25">
      <c r="B341" s="47"/>
    </row>
    <row r="342" spans="2:2" x14ac:dyDescent="0.25">
      <c r="B342" s="47"/>
    </row>
    <row r="343" spans="2:2" x14ac:dyDescent="0.25">
      <c r="B343" s="47"/>
    </row>
    <row r="344" spans="2:2" x14ac:dyDescent="0.25">
      <c r="B344" s="47"/>
    </row>
    <row r="345" spans="2:2" x14ac:dyDescent="0.25">
      <c r="B345" s="47"/>
    </row>
    <row r="346" spans="2:2" x14ac:dyDescent="0.25">
      <c r="B346" s="47"/>
    </row>
    <row r="347" spans="2:2" x14ac:dyDescent="0.25">
      <c r="B347" s="47"/>
    </row>
    <row r="348" spans="2:2" x14ac:dyDescent="0.25">
      <c r="B348" s="47"/>
    </row>
    <row r="349" spans="2:2" x14ac:dyDescent="0.25">
      <c r="B349" s="47"/>
    </row>
    <row r="350" spans="2:2" x14ac:dyDescent="0.25">
      <c r="B350" s="47"/>
    </row>
    <row r="351" spans="2:2" x14ac:dyDescent="0.25">
      <c r="B351" s="47"/>
    </row>
    <row r="352" spans="2:2" x14ac:dyDescent="0.25">
      <c r="B352" s="47"/>
    </row>
    <row r="353" spans="2:2" x14ac:dyDescent="0.25">
      <c r="B353" s="47"/>
    </row>
    <row r="354" spans="2:2" x14ac:dyDescent="0.25">
      <c r="B354" s="47"/>
    </row>
    <row r="355" spans="2:2" x14ac:dyDescent="0.25">
      <c r="B355" s="47"/>
    </row>
    <row r="356" spans="2:2" x14ac:dyDescent="0.25">
      <c r="B356" s="47"/>
    </row>
    <row r="357" spans="2:2" x14ac:dyDescent="0.25">
      <c r="B357" s="47"/>
    </row>
    <row r="358" spans="2:2" x14ac:dyDescent="0.25">
      <c r="B358" s="47"/>
    </row>
    <row r="359" spans="2:2" x14ac:dyDescent="0.25">
      <c r="B359" s="47"/>
    </row>
    <row r="360" spans="2:2" x14ac:dyDescent="0.25">
      <c r="B360" s="47"/>
    </row>
    <row r="361" spans="2:2" x14ac:dyDescent="0.25">
      <c r="B361" s="47"/>
    </row>
    <row r="362" spans="2:2" x14ac:dyDescent="0.25">
      <c r="B362" s="47"/>
    </row>
    <row r="363" spans="2:2" x14ac:dyDescent="0.25">
      <c r="B363" s="47"/>
    </row>
    <row r="364" spans="2:2" x14ac:dyDescent="0.25">
      <c r="B364" s="47"/>
    </row>
    <row r="365" spans="2:2" x14ac:dyDescent="0.25">
      <c r="B365" s="47"/>
    </row>
    <row r="366" spans="2:2" x14ac:dyDescent="0.25">
      <c r="B366" s="47"/>
    </row>
    <row r="367" spans="2:2" x14ac:dyDescent="0.25">
      <c r="B367" s="47"/>
    </row>
    <row r="368" spans="2:2" x14ac:dyDescent="0.25">
      <c r="B368" s="47"/>
    </row>
    <row r="369" spans="2:2" x14ac:dyDescent="0.25">
      <c r="B369" s="47"/>
    </row>
    <row r="370" spans="2:2" x14ac:dyDescent="0.25">
      <c r="B370" s="47"/>
    </row>
    <row r="371" spans="2:2" x14ac:dyDescent="0.25">
      <c r="B371" s="47"/>
    </row>
    <row r="372" spans="2:2" x14ac:dyDescent="0.25">
      <c r="B372" s="47"/>
    </row>
    <row r="373" spans="2:2" x14ac:dyDescent="0.25">
      <c r="B373" s="47"/>
    </row>
    <row r="374" spans="2:2" x14ac:dyDescent="0.25">
      <c r="B374" s="47"/>
    </row>
    <row r="375" spans="2:2" x14ac:dyDescent="0.25">
      <c r="B375" s="47"/>
    </row>
    <row r="376" spans="2:2" x14ac:dyDescent="0.25">
      <c r="B376" s="47"/>
    </row>
    <row r="377" spans="2:2" x14ac:dyDescent="0.25">
      <c r="B377" s="47"/>
    </row>
    <row r="378" spans="2:2" x14ac:dyDescent="0.25">
      <c r="B378" s="47"/>
    </row>
    <row r="379" spans="2:2" x14ac:dyDescent="0.25">
      <c r="B379" s="47"/>
    </row>
    <row r="380" spans="2:2" x14ac:dyDescent="0.25">
      <c r="B380" s="47"/>
    </row>
    <row r="381" spans="2:2" x14ac:dyDescent="0.25">
      <c r="B381" s="47"/>
    </row>
    <row r="382" spans="2:2" x14ac:dyDescent="0.25">
      <c r="B382" s="47"/>
    </row>
    <row r="383" spans="2:2" x14ac:dyDescent="0.25">
      <c r="B383" s="47"/>
    </row>
    <row r="384" spans="2:2" x14ac:dyDescent="0.25">
      <c r="B384" s="47"/>
    </row>
    <row r="385" spans="2:2" x14ac:dyDescent="0.25">
      <c r="B385" s="47"/>
    </row>
    <row r="386" spans="2:2" x14ac:dyDescent="0.25">
      <c r="B386" s="47"/>
    </row>
    <row r="387" spans="2:2" x14ac:dyDescent="0.25">
      <c r="B387" s="47"/>
    </row>
    <row r="388" spans="2:2" x14ac:dyDescent="0.25">
      <c r="B388" s="47"/>
    </row>
    <row r="389" spans="2:2" x14ac:dyDescent="0.25">
      <c r="B389" s="47"/>
    </row>
    <row r="390" spans="2:2" x14ac:dyDescent="0.25">
      <c r="B390" s="47"/>
    </row>
    <row r="391" spans="2:2" x14ac:dyDescent="0.25">
      <c r="B391" s="47"/>
    </row>
    <row r="392" spans="2:2" x14ac:dyDescent="0.25">
      <c r="B392" s="47"/>
    </row>
    <row r="393" spans="2:2" x14ac:dyDescent="0.25">
      <c r="B393" s="47"/>
    </row>
    <row r="394" spans="2:2" x14ac:dyDescent="0.25">
      <c r="B394" s="47"/>
    </row>
    <row r="395" spans="2:2" x14ac:dyDescent="0.25">
      <c r="B395" s="47"/>
    </row>
    <row r="396" spans="2:2" x14ac:dyDescent="0.25">
      <c r="B396" s="47"/>
    </row>
    <row r="397" spans="2:2" x14ac:dyDescent="0.25">
      <c r="B397" s="47"/>
    </row>
    <row r="398" spans="2:2" x14ac:dyDescent="0.25">
      <c r="B398" s="47"/>
    </row>
    <row r="399" spans="2:2" x14ac:dyDescent="0.25">
      <c r="B399" s="47"/>
    </row>
    <row r="400" spans="2:2" x14ac:dyDescent="0.25">
      <c r="B400" s="47"/>
    </row>
    <row r="401" spans="2:2" x14ac:dyDescent="0.25">
      <c r="B401" s="47"/>
    </row>
    <row r="402" spans="2:2" x14ac:dyDescent="0.25">
      <c r="B402" s="47"/>
    </row>
    <row r="403" spans="2:2" x14ac:dyDescent="0.25">
      <c r="B403" s="47"/>
    </row>
    <row r="404" spans="2:2" x14ac:dyDescent="0.25">
      <c r="B404" s="47"/>
    </row>
    <row r="405" spans="2:2" x14ac:dyDescent="0.25">
      <c r="B405" s="47"/>
    </row>
    <row r="406" spans="2:2" x14ac:dyDescent="0.25">
      <c r="B406" s="47"/>
    </row>
    <row r="407" spans="2:2" x14ac:dyDescent="0.25">
      <c r="B407" s="47"/>
    </row>
    <row r="408" spans="2:2" x14ac:dyDescent="0.25">
      <c r="B408" s="47"/>
    </row>
    <row r="409" spans="2:2" x14ac:dyDescent="0.25">
      <c r="B409" s="47"/>
    </row>
    <row r="410" spans="2:2" x14ac:dyDescent="0.25">
      <c r="B410" s="47"/>
    </row>
    <row r="411" spans="2:2" x14ac:dyDescent="0.25">
      <c r="B411" s="47"/>
    </row>
    <row r="412" spans="2:2" x14ac:dyDescent="0.25">
      <c r="B412" s="47"/>
    </row>
    <row r="413" spans="2:2" x14ac:dyDescent="0.25">
      <c r="B413" s="47"/>
    </row>
    <row r="414" spans="2:2" x14ac:dyDescent="0.25">
      <c r="B414" s="47"/>
    </row>
    <row r="415" spans="2:2" x14ac:dyDescent="0.25">
      <c r="B415" s="47"/>
    </row>
    <row r="416" spans="2:2" x14ac:dyDescent="0.25">
      <c r="B416" s="47"/>
    </row>
    <row r="417" spans="2:2" x14ac:dyDescent="0.25">
      <c r="B417" s="47"/>
    </row>
    <row r="418" spans="2:2" x14ac:dyDescent="0.25">
      <c r="B418" s="47"/>
    </row>
    <row r="419" spans="2:2" x14ac:dyDescent="0.25">
      <c r="B419" s="47"/>
    </row>
    <row r="420" spans="2:2" x14ac:dyDescent="0.25">
      <c r="B420" s="47"/>
    </row>
    <row r="421" spans="2:2" x14ac:dyDescent="0.25">
      <c r="B421" s="47"/>
    </row>
    <row r="422" spans="2:2" x14ac:dyDescent="0.25">
      <c r="B422" s="47"/>
    </row>
    <row r="423" spans="2:2" x14ac:dyDescent="0.25">
      <c r="B423" s="47"/>
    </row>
    <row r="424" spans="2:2" x14ac:dyDescent="0.25">
      <c r="B424" s="47"/>
    </row>
    <row r="425" spans="2:2" x14ac:dyDescent="0.25">
      <c r="B425" s="47"/>
    </row>
    <row r="426" spans="2:2" x14ac:dyDescent="0.25">
      <c r="B426" s="47"/>
    </row>
    <row r="427" spans="2:2" x14ac:dyDescent="0.25">
      <c r="B427" s="47"/>
    </row>
    <row r="428" spans="2:2" x14ac:dyDescent="0.25">
      <c r="B428" s="47"/>
    </row>
    <row r="429" spans="2:2" x14ac:dyDescent="0.25">
      <c r="B429" s="47"/>
    </row>
    <row r="430" spans="2:2" x14ac:dyDescent="0.25">
      <c r="B430" s="47"/>
    </row>
    <row r="431" spans="2:2" x14ac:dyDescent="0.25">
      <c r="B431" s="47"/>
    </row>
    <row r="432" spans="2:2" x14ac:dyDescent="0.25">
      <c r="B432" s="47"/>
    </row>
    <row r="433" spans="2:2" x14ac:dyDescent="0.25">
      <c r="B433" s="47"/>
    </row>
    <row r="434" spans="2:2" x14ac:dyDescent="0.25">
      <c r="B434" s="47"/>
    </row>
    <row r="435" spans="2:2" x14ac:dyDescent="0.25">
      <c r="B435" s="47"/>
    </row>
    <row r="436" spans="2:2" x14ac:dyDescent="0.25">
      <c r="B436" s="47"/>
    </row>
    <row r="437" spans="2:2" x14ac:dyDescent="0.25">
      <c r="B437" s="47"/>
    </row>
    <row r="438" spans="2:2" x14ac:dyDescent="0.25">
      <c r="B438" s="47"/>
    </row>
    <row r="439" spans="2:2" x14ac:dyDescent="0.25">
      <c r="B439" s="47"/>
    </row>
    <row r="440" spans="2:2" x14ac:dyDescent="0.25">
      <c r="B440" s="47"/>
    </row>
    <row r="441" spans="2:2" x14ac:dyDescent="0.25">
      <c r="B441" s="47"/>
    </row>
    <row r="442" spans="2:2" x14ac:dyDescent="0.25">
      <c r="B442" s="47"/>
    </row>
    <row r="443" spans="2:2" x14ac:dyDescent="0.25">
      <c r="B443" s="47"/>
    </row>
    <row r="444" spans="2:2" x14ac:dyDescent="0.25">
      <c r="B444" s="47"/>
    </row>
    <row r="445" spans="2:2" x14ac:dyDescent="0.25">
      <c r="B445" s="47"/>
    </row>
    <row r="446" spans="2:2" x14ac:dyDescent="0.25">
      <c r="B446" s="47"/>
    </row>
    <row r="447" spans="2:2" x14ac:dyDescent="0.25">
      <c r="B447" s="47"/>
    </row>
    <row r="448" spans="2:2" x14ac:dyDescent="0.25">
      <c r="B448" s="47"/>
    </row>
    <row r="449" spans="2:2" x14ac:dyDescent="0.25">
      <c r="B449" s="47"/>
    </row>
    <row r="450" spans="2:2" x14ac:dyDescent="0.25">
      <c r="B450" s="47"/>
    </row>
    <row r="451" spans="2:2" x14ac:dyDescent="0.25">
      <c r="B451" s="47"/>
    </row>
    <row r="452" spans="2:2" x14ac:dyDescent="0.25">
      <c r="B452" s="47"/>
    </row>
    <row r="453" spans="2:2" x14ac:dyDescent="0.25">
      <c r="B453" s="47"/>
    </row>
    <row r="454" spans="2:2" x14ac:dyDescent="0.25">
      <c r="B454" s="47"/>
    </row>
    <row r="455" spans="2:2" x14ac:dyDescent="0.25">
      <c r="B455" s="47"/>
    </row>
    <row r="456" spans="2:2" x14ac:dyDescent="0.25">
      <c r="B456" s="47"/>
    </row>
    <row r="457" spans="2:2" x14ac:dyDescent="0.25">
      <c r="B457" s="47"/>
    </row>
    <row r="458" spans="2:2" x14ac:dyDescent="0.25">
      <c r="B458" s="47"/>
    </row>
    <row r="459" spans="2:2" x14ac:dyDescent="0.25">
      <c r="B459" s="47"/>
    </row>
    <row r="460" spans="2:2" x14ac:dyDescent="0.25">
      <c r="B460" s="47"/>
    </row>
    <row r="461" spans="2:2" x14ac:dyDescent="0.25">
      <c r="B461" s="47"/>
    </row>
    <row r="462" spans="2:2" x14ac:dyDescent="0.25">
      <c r="B462" s="47"/>
    </row>
    <row r="463" spans="2:2" x14ac:dyDescent="0.25">
      <c r="B463" s="47"/>
    </row>
    <row r="464" spans="2:2" x14ac:dyDescent="0.25">
      <c r="B464" s="47"/>
    </row>
    <row r="465" spans="2:2" x14ac:dyDescent="0.25">
      <c r="B465" s="47"/>
    </row>
    <row r="466" spans="2:2" x14ac:dyDescent="0.25">
      <c r="B466" s="47"/>
    </row>
    <row r="467" spans="2:2" x14ac:dyDescent="0.25">
      <c r="B467" s="47"/>
    </row>
    <row r="468" spans="2:2" x14ac:dyDescent="0.25">
      <c r="B468" s="47"/>
    </row>
    <row r="469" spans="2:2" x14ac:dyDescent="0.25">
      <c r="B469" s="47"/>
    </row>
    <row r="470" spans="2:2" x14ac:dyDescent="0.25">
      <c r="B470" s="47"/>
    </row>
    <row r="471" spans="2:2" x14ac:dyDescent="0.25">
      <c r="B471" s="47"/>
    </row>
    <row r="472" spans="2:2" x14ac:dyDescent="0.25">
      <c r="B472" s="47"/>
    </row>
    <row r="473" spans="2:2" x14ac:dyDescent="0.25">
      <c r="B473" s="47"/>
    </row>
    <row r="474" spans="2:2" x14ac:dyDescent="0.25">
      <c r="B474" s="47"/>
    </row>
    <row r="475" spans="2:2" x14ac:dyDescent="0.25">
      <c r="B475" s="47"/>
    </row>
    <row r="476" spans="2:2" x14ac:dyDescent="0.25">
      <c r="B476" s="47"/>
    </row>
    <row r="477" spans="2:2" x14ac:dyDescent="0.25">
      <c r="B477" s="47"/>
    </row>
    <row r="478" spans="2:2" x14ac:dyDescent="0.25">
      <c r="B478" s="47"/>
    </row>
    <row r="479" spans="2:2" x14ac:dyDescent="0.25">
      <c r="B479" s="47"/>
    </row>
    <row r="480" spans="2:2" x14ac:dyDescent="0.25">
      <c r="B480" s="47"/>
    </row>
    <row r="481" spans="2:2" x14ac:dyDescent="0.25">
      <c r="B481" s="47"/>
    </row>
    <row r="482" spans="2:2" x14ac:dyDescent="0.25">
      <c r="B482" s="47"/>
    </row>
    <row r="483" spans="2:2" x14ac:dyDescent="0.25">
      <c r="B483" s="47"/>
    </row>
    <row r="484" spans="2:2" x14ac:dyDescent="0.25">
      <c r="B484" s="47"/>
    </row>
    <row r="485" spans="2:2" x14ac:dyDescent="0.25">
      <c r="B485" s="47"/>
    </row>
    <row r="486" spans="2:2" x14ac:dyDescent="0.25">
      <c r="B486" s="47"/>
    </row>
    <row r="487" spans="2:2" x14ac:dyDescent="0.25">
      <c r="B487" s="47"/>
    </row>
    <row r="488" spans="2:2" x14ac:dyDescent="0.25">
      <c r="B488" s="47"/>
    </row>
    <row r="489" spans="2:2" x14ac:dyDescent="0.25">
      <c r="B489" s="47"/>
    </row>
    <row r="490" spans="2:2" x14ac:dyDescent="0.25">
      <c r="B490" s="47"/>
    </row>
    <row r="491" spans="2:2" x14ac:dyDescent="0.25">
      <c r="B491" s="47"/>
    </row>
    <row r="492" spans="2:2" x14ac:dyDescent="0.25">
      <c r="B492" s="47"/>
    </row>
    <row r="493" spans="2:2" x14ac:dyDescent="0.25">
      <c r="B493" s="47"/>
    </row>
    <row r="494" spans="2:2" x14ac:dyDescent="0.25">
      <c r="B494" s="47"/>
    </row>
    <row r="495" spans="2:2" x14ac:dyDescent="0.25">
      <c r="B495" s="47"/>
    </row>
    <row r="496" spans="2:2" x14ac:dyDescent="0.25">
      <c r="B496" s="47"/>
    </row>
    <row r="497" spans="2:2" x14ac:dyDescent="0.25">
      <c r="B497" s="47"/>
    </row>
    <row r="498" spans="2:2" x14ac:dyDescent="0.25">
      <c r="B498" s="47"/>
    </row>
    <row r="499" spans="2:2" x14ac:dyDescent="0.25">
      <c r="B499" s="47"/>
    </row>
    <row r="500" spans="2:2" x14ac:dyDescent="0.25">
      <c r="B500" s="47"/>
    </row>
    <row r="501" spans="2:2" x14ac:dyDescent="0.25">
      <c r="B501" s="47"/>
    </row>
    <row r="502" spans="2:2" x14ac:dyDescent="0.25">
      <c r="B502" s="47"/>
    </row>
    <row r="503" spans="2:2" x14ac:dyDescent="0.25">
      <c r="B503" s="47"/>
    </row>
    <row r="504" spans="2:2" x14ac:dyDescent="0.25">
      <c r="B504" s="47"/>
    </row>
    <row r="505" spans="2:2" x14ac:dyDescent="0.25">
      <c r="B505" s="47"/>
    </row>
    <row r="506" spans="2:2" x14ac:dyDescent="0.25">
      <c r="B506" s="47"/>
    </row>
    <row r="507" spans="2:2" x14ac:dyDescent="0.25">
      <c r="B507" s="47"/>
    </row>
    <row r="508" spans="2:2" x14ac:dyDescent="0.25">
      <c r="B508" s="47"/>
    </row>
    <row r="509" spans="2:2" x14ac:dyDescent="0.25">
      <c r="B509" s="47"/>
    </row>
    <row r="510" spans="2:2" x14ac:dyDescent="0.25">
      <c r="B510" s="47"/>
    </row>
    <row r="511" spans="2:2" x14ac:dyDescent="0.25">
      <c r="B511" s="47"/>
    </row>
    <row r="512" spans="2:2" x14ac:dyDescent="0.25">
      <c r="B512" s="47"/>
    </row>
    <row r="513" spans="2:2" x14ac:dyDescent="0.25">
      <c r="B513" s="47"/>
    </row>
    <row r="514" spans="2:2" x14ac:dyDescent="0.25">
      <c r="B514" s="47"/>
    </row>
    <row r="515" spans="2:2" x14ac:dyDescent="0.25">
      <c r="B515" s="47"/>
    </row>
    <row r="516" spans="2:2" x14ac:dyDescent="0.25">
      <c r="B516" s="47"/>
    </row>
    <row r="517" spans="2:2" x14ac:dyDescent="0.25">
      <c r="B517" s="47"/>
    </row>
    <row r="518" spans="2:2" x14ac:dyDescent="0.25">
      <c r="B518" s="47"/>
    </row>
    <row r="519" spans="2:2" x14ac:dyDescent="0.25">
      <c r="B519" s="47"/>
    </row>
    <row r="520" spans="2:2" x14ac:dyDescent="0.25">
      <c r="B520" s="47"/>
    </row>
    <row r="521" spans="2:2" x14ac:dyDescent="0.25">
      <c r="B521" s="47"/>
    </row>
    <row r="522" spans="2:2" x14ac:dyDescent="0.25">
      <c r="B522" s="47"/>
    </row>
    <row r="523" spans="2:2" x14ac:dyDescent="0.25">
      <c r="B523" s="47"/>
    </row>
    <row r="524" spans="2:2" x14ac:dyDescent="0.25">
      <c r="B524" s="47"/>
    </row>
    <row r="525" spans="2:2" x14ac:dyDescent="0.25">
      <c r="B525" s="47"/>
    </row>
    <row r="526" spans="2:2" x14ac:dyDescent="0.25">
      <c r="B526" s="47"/>
    </row>
    <row r="527" spans="2:2" x14ac:dyDescent="0.25">
      <c r="B527" s="47"/>
    </row>
    <row r="528" spans="2:2" x14ac:dyDescent="0.25">
      <c r="B528" s="47"/>
    </row>
    <row r="529" spans="2:2" x14ac:dyDescent="0.25">
      <c r="B529" s="47"/>
    </row>
    <row r="530" spans="2:2" x14ac:dyDescent="0.25">
      <c r="B530" s="47"/>
    </row>
    <row r="531" spans="2:2" x14ac:dyDescent="0.25">
      <c r="B531" s="47"/>
    </row>
    <row r="532" spans="2:2" x14ac:dyDescent="0.25">
      <c r="B532" s="47"/>
    </row>
    <row r="533" spans="2:2" x14ac:dyDescent="0.25">
      <c r="B533" s="47"/>
    </row>
    <row r="534" spans="2:2" x14ac:dyDescent="0.25">
      <c r="B534" s="47"/>
    </row>
    <row r="535" spans="2:2" x14ac:dyDescent="0.25">
      <c r="B535" s="47"/>
    </row>
    <row r="536" spans="2:2" x14ac:dyDescent="0.25">
      <c r="B536" s="47"/>
    </row>
    <row r="537" spans="2:2" x14ac:dyDescent="0.25">
      <c r="B537" s="47"/>
    </row>
    <row r="538" spans="2:2" x14ac:dyDescent="0.25">
      <c r="B538" s="47"/>
    </row>
    <row r="539" spans="2:2" x14ac:dyDescent="0.25">
      <c r="B539" s="47"/>
    </row>
    <row r="540" spans="2:2" x14ac:dyDescent="0.25">
      <c r="B540" s="47"/>
    </row>
    <row r="541" spans="2:2" x14ac:dyDescent="0.25">
      <c r="B541" s="47"/>
    </row>
    <row r="542" spans="2:2" x14ac:dyDescent="0.25">
      <c r="B542" s="47"/>
    </row>
    <row r="543" spans="2:2" x14ac:dyDescent="0.25">
      <c r="B543" s="47"/>
    </row>
    <row r="544" spans="2:2" x14ac:dyDescent="0.25">
      <c r="B544" s="47"/>
    </row>
    <row r="545" spans="2:2" x14ac:dyDescent="0.25">
      <c r="B545" s="47"/>
    </row>
    <row r="546" spans="2:2" x14ac:dyDescent="0.25">
      <c r="B546" s="47"/>
    </row>
    <row r="547" spans="2:2" x14ac:dyDescent="0.25">
      <c r="B547" s="47"/>
    </row>
    <row r="548" spans="2:2" x14ac:dyDescent="0.25">
      <c r="B548" s="47"/>
    </row>
    <row r="549" spans="2:2" x14ac:dyDescent="0.25">
      <c r="B549" s="47"/>
    </row>
    <row r="550" spans="2:2" x14ac:dyDescent="0.25">
      <c r="B550" s="47"/>
    </row>
    <row r="551" spans="2:2" x14ac:dyDescent="0.25">
      <c r="B551" s="47"/>
    </row>
    <row r="552" spans="2:2" x14ac:dyDescent="0.25">
      <c r="B552" s="47"/>
    </row>
    <row r="553" spans="2:2" x14ac:dyDescent="0.25">
      <c r="B553" s="47"/>
    </row>
    <row r="554" spans="2:2" x14ac:dyDescent="0.25">
      <c r="B554" s="47"/>
    </row>
    <row r="555" spans="2:2" x14ac:dyDescent="0.25">
      <c r="B555" s="47"/>
    </row>
    <row r="556" spans="2:2" x14ac:dyDescent="0.25">
      <c r="B556" s="47"/>
    </row>
    <row r="557" spans="2:2" x14ac:dyDescent="0.25">
      <c r="B557" s="47"/>
    </row>
    <row r="558" spans="2:2" x14ac:dyDescent="0.25">
      <c r="B558" s="47"/>
    </row>
    <row r="559" spans="2:2" x14ac:dyDescent="0.25">
      <c r="B559" s="47"/>
    </row>
    <row r="560" spans="2:2" x14ac:dyDescent="0.25">
      <c r="B560" s="47"/>
    </row>
    <row r="561" spans="2:2" x14ac:dyDescent="0.25">
      <c r="B561" s="47"/>
    </row>
    <row r="562" spans="2:2" x14ac:dyDescent="0.25">
      <c r="B562" s="47"/>
    </row>
    <row r="563" spans="2:2" x14ac:dyDescent="0.25">
      <c r="B563" s="47"/>
    </row>
    <row r="564" spans="2:2" x14ac:dyDescent="0.25">
      <c r="B564" s="47"/>
    </row>
    <row r="565" spans="2:2" x14ac:dyDescent="0.25">
      <c r="B565" s="47"/>
    </row>
    <row r="566" spans="2:2" x14ac:dyDescent="0.25">
      <c r="B566" s="47"/>
    </row>
    <row r="567" spans="2:2" x14ac:dyDescent="0.25">
      <c r="B567" s="47"/>
    </row>
    <row r="568" spans="2:2" x14ac:dyDescent="0.25">
      <c r="B568" s="47"/>
    </row>
    <row r="569" spans="2:2" x14ac:dyDescent="0.25">
      <c r="B569" s="47"/>
    </row>
    <row r="570" spans="2:2" x14ac:dyDescent="0.25">
      <c r="B570" s="47"/>
    </row>
    <row r="571" spans="2:2" x14ac:dyDescent="0.25">
      <c r="B571" s="47"/>
    </row>
    <row r="572" spans="2:2" x14ac:dyDescent="0.25">
      <c r="B572" s="47"/>
    </row>
    <row r="573" spans="2:2" x14ac:dyDescent="0.25">
      <c r="B573" s="47"/>
    </row>
    <row r="574" spans="2:2" x14ac:dyDescent="0.25">
      <c r="B574" s="47"/>
    </row>
    <row r="575" spans="2:2" x14ac:dyDescent="0.25">
      <c r="B575" s="47"/>
    </row>
    <row r="576" spans="2:2" x14ac:dyDescent="0.25">
      <c r="B576" s="47"/>
    </row>
    <row r="577" spans="2:2" x14ac:dyDescent="0.25">
      <c r="B577" s="47"/>
    </row>
    <row r="578" spans="2:2" x14ac:dyDescent="0.25">
      <c r="B578" s="47"/>
    </row>
    <row r="579" spans="2:2" x14ac:dyDescent="0.25">
      <c r="B579" s="47"/>
    </row>
    <row r="580" spans="2:2" x14ac:dyDescent="0.25">
      <c r="B580" s="47"/>
    </row>
    <row r="581" spans="2:2" x14ac:dyDescent="0.25">
      <c r="B581" s="47"/>
    </row>
    <row r="582" spans="2:2" x14ac:dyDescent="0.25">
      <c r="B582" s="47"/>
    </row>
    <row r="583" spans="2:2" x14ac:dyDescent="0.25">
      <c r="B583" s="47"/>
    </row>
    <row r="584" spans="2:2" x14ac:dyDescent="0.25">
      <c r="B584" s="47"/>
    </row>
    <row r="585" spans="2:2" x14ac:dyDescent="0.25">
      <c r="B585" s="47"/>
    </row>
    <row r="586" spans="2:2" x14ac:dyDescent="0.25">
      <c r="B586" s="47"/>
    </row>
    <row r="587" spans="2:2" x14ac:dyDescent="0.25">
      <c r="B587" s="47"/>
    </row>
    <row r="588" spans="2:2" x14ac:dyDescent="0.25">
      <c r="B588" s="47"/>
    </row>
    <row r="589" spans="2:2" x14ac:dyDescent="0.25">
      <c r="B589" s="47"/>
    </row>
    <row r="590" spans="2:2" x14ac:dyDescent="0.25">
      <c r="B590" s="47"/>
    </row>
    <row r="591" spans="2:2" x14ac:dyDescent="0.25">
      <c r="B591" s="47"/>
    </row>
    <row r="592" spans="2:2" x14ac:dyDescent="0.25">
      <c r="B592" s="47"/>
    </row>
    <row r="593" spans="2:2" x14ac:dyDescent="0.25">
      <c r="B593" s="47"/>
    </row>
    <row r="594" spans="2:2" x14ac:dyDescent="0.25">
      <c r="B594" s="47"/>
    </row>
    <row r="595" spans="2:2" x14ac:dyDescent="0.25">
      <c r="B595" s="47"/>
    </row>
    <row r="596" spans="2:2" x14ac:dyDescent="0.25">
      <c r="B596" s="47"/>
    </row>
    <row r="597" spans="2:2" x14ac:dyDescent="0.25">
      <c r="B597" s="47"/>
    </row>
    <row r="598" spans="2:2" x14ac:dyDescent="0.25">
      <c r="B598" s="47"/>
    </row>
    <row r="599" spans="2:2" x14ac:dyDescent="0.25">
      <c r="B599" s="47"/>
    </row>
    <row r="600" spans="2:2" x14ac:dyDescent="0.25">
      <c r="B600" s="47"/>
    </row>
    <row r="601" spans="2:2" x14ac:dyDescent="0.25">
      <c r="B601" s="47"/>
    </row>
    <row r="602" spans="2:2" x14ac:dyDescent="0.25">
      <c r="B602" s="47"/>
    </row>
    <row r="603" spans="2:2" x14ac:dyDescent="0.25">
      <c r="B603" s="47"/>
    </row>
    <row r="604" spans="2:2" x14ac:dyDescent="0.25">
      <c r="B604" s="47"/>
    </row>
    <row r="605" spans="2:2" x14ac:dyDescent="0.25">
      <c r="B605" s="47"/>
    </row>
    <row r="606" spans="2:2" x14ac:dyDescent="0.25">
      <c r="B606" s="47"/>
    </row>
    <row r="607" spans="2:2" x14ac:dyDescent="0.25">
      <c r="B607" s="47"/>
    </row>
    <row r="608" spans="2:2" x14ac:dyDescent="0.25">
      <c r="B608" s="47"/>
    </row>
    <row r="609" spans="2:2" x14ac:dyDescent="0.25">
      <c r="B609" s="47"/>
    </row>
    <row r="610" spans="2:2" x14ac:dyDescent="0.25">
      <c r="B610" s="47"/>
    </row>
    <row r="611" spans="2:2" x14ac:dyDescent="0.25">
      <c r="B611" s="47"/>
    </row>
    <row r="612" spans="2:2" x14ac:dyDescent="0.25">
      <c r="B612" s="47"/>
    </row>
    <row r="613" spans="2:2" x14ac:dyDescent="0.25">
      <c r="B613" s="47"/>
    </row>
    <row r="614" spans="2:2" x14ac:dyDescent="0.25">
      <c r="B614" s="47"/>
    </row>
    <row r="615" spans="2:2" x14ac:dyDescent="0.25">
      <c r="B615" s="47"/>
    </row>
    <row r="616" spans="2:2" x14ac:dyDescent="0.25">
      <c r="B616" s="47"/>
    </row>
    <row r="617" spans="2:2" x14ac:dyDescent="0.25">
      <c r="B617" s="47"/>
    </row>
    <row r="618" spans="2:2" x14ac:dyDescent="0.25">
      <c r="B618" s="47"/>
    </row>
    <row r="619" spans="2:2" x14ac:dyDescent="0.25">
      <c r="B619" s="47"/>
    </row>
    <row r="620" spans="2:2" x14ac:dyDescent="0.25">
      <c r="B620" s="47"/>
    </row>
    <row r="621" spans="2:2" x14ac:dyDescent="0.25">
      <c r="B621" s="47"/>
    </row>
    <row r="622" spans="2:2" x14ac:dyDescent="0.25">
      <c r="B622" s="47"/>
    </row>
    <row r="623" spans="2:2" x14ac:dyDescent="0.25">
      <c r="B623" s="47"/>
    </row>
    <row r="624" spans="2:2" x14ac:dyDescent="0.25">
      <c r="B624" s="47"/>
    </row>
    <row r="625" spans="2:2" x14ac:dyDescent="0.25">
      <c r="B625" s="47"/>
    </row>
    <row r="626" spans="2:2" x14ac:dyDescent="0.25">
      <c r="B626" s="47"/>
    </row>
    <row r="627" spans="2:2" x14ac:dyDescent="0.25">
      <c r="B627" s="47"/>
    </row>
    <row r="628" spans="2:2" x14ac:dyDescent="0.25">
      <c r="B628" s="47"/>
    </row>
    <row r="629" spans="2:2" x14ac:dyDescent="0.25">
      <c r="B629" s="47"/>
    </row>
    <row r="630" spans="2:2" x14ac:dyDescent="0.25">
      <c r="B630" s="47"/>
    </row>
    <row r="631" spans="2:2" x14ac:dyDescent="0.25">
      <c r="B631" s="47"/>
    </row>
    <row r="632" spans="2:2" x14ac:dyDescent="0.25">
      <c r="B632" s="47"/>
    </row>
    <row r="633" spans="2:2" x14ac:dyDescent="0.25">
      <c r="B633" s="47"/>
    </row>
    <row r="634" spans="2:2" x14ac:dyDescent="0.25">
      <c r="B634" s="47"/>
    </row>
    <row r="635" spans="2:2" x14ac:dyDescent="0.25">
      <c r="B635" s="47"/>
    </row>
    <row r="636" spans="2:2" x14ac:dyDescent="0.25">
      <c r="B636" s="47"/>
    </row>
    <row r="637" spans="2:2" x14ac:dyDescent="0.25">
      <c r="B637" s="47"/>
    </row>
    <row r="638" spans="2:2" x14ac:dyDescent="0.25">
      <c r="B638" s="47"/>
    </row>
    <row r="639" spans="2:2" x14ac:dyDescent="0.25">
      <c r="B639" s="47"/>
    </row>
    <row r="640" spans="2:2" x14ac:dyDescent="0.25">
      <c r="B640" s="47"/>
    </row>
    <row r="641" spans="2:2" x14ac:dyDescent="0.25">
      <c r="B641" s="47"/>
    </row>
    <row r="642" spans="2:2" x14ac:dyDescent="0.25">
      <c r="B642" s="47"/>
    </row>
    <row r="643" spans="2:2" x14ac:dyDescent="0.25">
      <c r="B643" s="47"/>
    </row>
    <row r="644" spans="2:2" x14ac:dyDescent="0.25">
      <c r="B644" s="47"/>
    </row>
    <row r="645" spans="2:2" x14ac:dyDescent="0.25">
      <c r="B645" s="47"/>
    </row>
    <row r="646" spans="2:2" x14ac:dyDescent="0.25">
      <c r="B646" s="47"/>
    </row>
    <row r="647" spans="2:2" x14ac:dyDescent="0.25">
      <c r="B647" s="47"/>
    </row>
    <row r="648" spans="2:2" x14ac:dyDescent="0.25">
      <c r="B648" s="47"/>
    </row>
    <row r="649" spans="2:2" x14ac:dyDescent="0.25">
      <c r="B649" s="47"/>
    </row>
    <row r="650" spans="2:2" x14ac:dyDescent="0.25">
      <c r="B650" s="47"/>
    </row>
    <row r="651" spans="2:2" x14ac:dyDescent="0.25">
      <c r="B651" s="47"/>
    </row>
    <row r="652" spans="2:2" x14ac:dyDescent="0.25">
      <c r="B652" s="47"/>
    </row>
    <row r="653" spans="2:2" x14ac:dyDescent="0.25">
      <c r="B653" s="47"/>
    </row>
    <row r="654" spans="2:2" x14ac:dyDescent="0.25">
      <c r="B654" s="47"/>
    </row>
    <row r="655" spans="2:2" x14ac:dyDescent="0.25">
      <c r="B655" s="47"/>
    </row>
    <row r="656" spans="2:2" x14ac:dyDescent="0.25">
      <c r="B656" s="47"/>
    </row>
    <row r="657" spans="2:2" x14ac:dyDescent="0.25">
      <c r="B657" s="47"/>
    </row>
    <row r="658" spans="2:2" x14ac:dyDescent="0.25">
      <c r="B658" s="47"/>
    </row>
    <row r="659" spans="2:2" x14ac:dyDescent="0.25">
      <c r="B659" s="47"/>
    </row>
    <row r="660" spans="2:2" x14ac:dyDescent="0.25">
      <c r="B660" s="47"/>
    </row>
    <row r="661" spans="2:2" x14ac:dyDescent="0.25">
      <c r="B661" s="47"/>
    </row>
    <row r="662" spans="2:2" x14ac:dyDescent="0.25">
      <c r="B662" s="47"/>
    </row>
    <row r="663" spans="2:2" x14ac:dyDescent="0.25">
      <c r="B663" s="47"/>
    </row>
    <row r="664" spans="2:2" x14ac:dyDescent="0.25">
      <c r="B664" s="47"/>
    </row>
    <row r="665" spans="2:2" x14ac:dyDescent="0.25">
      <c r="B665" s="47"/>
    </row>
    <row r="666" spans="2:2" x14ac:dyDescent="0.25">
      <c r="B666" s="47"/>
    </row>
    <row r="667" spans="2:2" x14ac:dyDescent="0.25">
      <c r="B667" s="47"/>
    </row>
    <row r="668" spans="2:2" x14ac:dyDescent="0.25">
      <c r="B668" s="47"/>
    </row>
    <row r="669" spans="2:2" x14ac:dyDescent="0.25">
      <c r="B669" s="47"/>
    </row>
    <row r="670" spans="2:2" x14ac:dyDescent="0.25">
      <c r="B670" s="47"/>
    </row>
    <row r="671" spans="2:2" x14ac:dyDescent="0.25">
      <c r="B671" s="47"/>
    </row>
    <row r="672" spans="2:2" x14ac:dyDescent="0.25">
      <c r="B672" s="47"/>
    </row>
    <row r="673" spans="2:2" x14ac:dyDescent="0.25">
      <c r="B673" s="47"/>
    </row>
    <row r="674" spans="2:2" x14ac:dyDescent="0.25">
      <c r="B674" s="47"/>
    </row>
    <row r="675" spans="2:2" x14ac:dyDescent="0.25">
      <c r="B675" s="47"/>
    </row>
    <row r="676" spans="2:2" x14ac:dyDescent="0.25">
      <c r="B676" s="47"/>
    </row>
    <row r="677" spans="2:2" x14ac:dyDescent="0.25">
      <c r="B677" s="47"/>
    </row>
    <row r="678" spans="2:2" x14ac:dyDescent="0.25">
      <c r="B678" s="47"/>
    </row>
    <row r="679" spans="2:2" x14ac:dyDescent="0.25">
      <c r="B679" s="47"/>
    </row>
    <row r="680" spans="2:2" x14ac:dyDescent="0.25">
      <c r="B680" s="47"/>
    </row>
    <row r="681" spans="2:2" x14ac:dyDescent="0.25">
      <c r="B681" s="47"/>
    </row>
    <row r="682" spans="2:2" x14ac:dyDescent="0.25">
      <c r="B682" s="47"/>
    </row>
    <row r="683" spans="2:2" x14ac:dyDescent="0.25">
      <c r="B683" s="47"/>
    </row>
    <row r="684" spans="2:2" x14ac:dyDescent="0.25">
      <c r="B684" s="47"/>
    </row>
    <row r="685" spans="2:2" x14ac:dyDescent="0.25">
      <c r="B685" s="47"/>
    </row>
    <row r="686" spans="2:2" x14ac:dyDescent="0.25">
      <c r="B686" s="47"/>
    </row>
    <row r="687" spans="2:2" x14ac:dyDescent="0.25">
      <c r="B687" s="47"/>
    </row>
    <row r="688" spans="2:2" x14ac:dyDescent="0.25">
      <c r="B688" s="47"/>
    </row>
    <row r="689" spans="2:2" x14ac:dyDescent="0.25">
      <c r="B689" s="47"/>
    </row>
    <row r="690" spans="2:2" x14ac:dyDescent="0.25">
      <c r="B690" s="47"/>
    </row>
    <row r="691" spans="2:2" x14ac:dyDescent="0.25">
      <c r="B691" s="47"/>
    </row>
    <row r="692" spans="2:2" x14ac:dyDescent="0.25">
      <c r="B692" s="47"/>
    </row>
    <row r="693" spans="2:2" x14ac:dyDescent="0.25">
      <c r="B693" s="47"/>
    </row>
    <row r="694" spans="2:2" x14ac:dyDescent="0.25">
      <c r="B694" s="47"/>
    </row>
    <row r="695" spans="2:2" x14ac:dyDescent="0.25">
      <c r="B695" s="47"/>
    </row>
    <row r="696" spans="2:2" x14ac:dyDescent="0.25">
      <c r="B696" s="47"/>
    </row>
    <row r="697" spans="2:2" x14ac:dyDescent="0.25">
      <c r="B697" s="47"/>
    </row>
    <row r="698" spans="2:2" x14ac:dyDescent="0.25">
      <c r="B698" s="47"/>
    </row>
    <row r="699" spans="2:2" x14ac:dyDescent="0.25">
      <c r="B699" s="47"/>
    </row>
    <row r="700" spans="2:2" x14ac:dyDescent="0.25">
      <c r="B700" s="47"/>
    </row>
    <row r="701" spans="2:2" x14ac:dyDescent="0.25">
      <c r="B701" s="47"/>
    </row>
    <row r="702" spans="2:2" x14ac:dyDescent="0.25">
      <c r="B702" s="47"/>
    </row>
    <row r="703" spans="2:2" x14ac:dyDescent="0.25">
      <c r="B703" s="47"/>
    </row>
    <row r="704" spans="2:2" x14ac:dyDescent="0.25">
      <c r="B704" s="47"/>
    </row>
    <row r="705" spans="2:2" x14ac:dyDescent="0.25">
      <c r="B705" s="47"/>
    </row>
    <row r="706" spans="2:2" x14ac:dyDescent="0.25">
      <c r="B706" s="47"/>
    </row>
    <row r="707" spans="2:2" x14ac:dyDescent="0.25">
      <c r="B707" s="47"/>
    </row>
    <row r="708" spans="2:2" x14ac:dyDescent="0.25">
      <c r="B708" s="47"/>
    </row>
    <row r="709" spans="2:2" x14ac:dyDescent="0.25">
      <c r="B709" s="47"/>
    </row>
    <row r="710" spans="2:2" x14ac:dyDescent="0.25">
      <c r="B710" s="47"/>
    </row>
    <row r="711" spans="2:2" x14ac:dyDescent="0.25">
      <c r="B711" s="47"/>
    </row>
    <row r="712" spans="2:2" x14ac:dyDescent="0.25">
      <c r="B712" s="47"/>
    </row>
    <row r="713" spans="2:2" x14ac:dyDescent="0.25">
      <c r="B713" s="47"/>
    </row>
    <row r="714" spans="2:2" x14ac:dyDescent="0.25">
      <c r="B714" s="47"/>
    </row>
    <row r="715" spans="2:2" x14ac:dyDescent="0.25">
      <c r="B715" s="47"/>
    </row>
    <row r="716" spans="2:2" x14ac:dyDescent="0.25">
      <c r="B716" s="47"/>
    </row>
    <row r="717" spans="2:2" x14ac:dyDescent="0.25">
      <c r="B717" s="47"/>
    </row>
    <row r="718" spans="2:2" x14ac:dyDescent="0.25">
      <c r="B718" s="47"/>
    </row>
    <row r="719" spans="2:2" x14ac:dyDescent="0.25">
      <c r="B719" s="47"/>
    </row>
    <row r="720" spans="2:2" x14ac:dyDescent="0.25">
      <c r="B720" s="47"/>
    </row>
    <row r="721" spans="2:2" x14ac:dyDescent="0.25">
      <c r="B721" s="47"/>
    </row>
    <row r="722" spans="2:2" x14ac:dyDescent="0.25">
      <c r="B722" s="47"/>
    </row>
    <row r="723" spans="2:2" x14ac:dyDescent="0.25">
      <c r="B723" s="47"/>
    </row>
    <row r="724" spans="2:2" x14ac:dyDescent="0.25">
      <c r="B724" s="47"/>
    </row>
    <row r="725" spans="2:2" x14ac:dyDescent="0.25">
      <c r="B725" s="47"/>
    </row>
    <row r="726" spans="2:2" x14ac:dyDescent="0.25">
      <c r="B726" s="47"/>
    </row>
    <row r="727" spans="2:2" x14ac:dyDescent="0.25">
      <c r="B727" s="47"/>
    </row>
    <row r="728" spans="2:2" x14ac:dyDescent="0.25">
      <c r="B728" s="47"/>
    </row>
    <row r="729" spans="2:2" x14ac:dyDescent="0.25">
      <c r="B729" s="47"/>
    </row>
    <row r="730" spans="2:2" x14ac:dyDescent="0.25">
      <c r="B730" s="47"/>
    </row>
    <row r="731" spans="2:2" x14ac:dyDescent="0.25">
      <c r="B731" s="47"/>
    </row>
    <row r="732" spans="2:2" x14ac:dyDescent="0.25">
      <c r="B732" s="47"/>
    </row>
    <row r="733" spans="2:2" x14ac:dyDescent="0.25">
      <c r="B733" s="47"/>
    </row>
    <row r="734" spans="2:2" x14ac:dyDescent="0.25">
      <c r="B734" s="47"/>
    </row>
    <row r="735" spans="2:2" x14ac:dyDescent="0.25">
      <c r="B735" s="47"/>
    </row>
    <row r="736" spans="2:2" x14ac:dyDescent="0.25">
      <c r="B736" s="47"/>
    </row>
    <row r="737" spans="2:2" x14ac:dyDescent="0.25">
      <c r="B737" s="47"/>
    </row>
    <row r="738" spans="2:2" x14ac:dyDescent="0.25">
      <c r="B738" s="47"/>
    </row>
    <row r="739" spans="2:2" x14ac:dyDescent="0.25">
      <c r="B739" s="47"/>
    </row>
    <row r="740" spans="2:2" x14ac:dyDescent="0.25">
      <c r="B740" s="47"/>
    </row>
    <row r="741" spans="2:2" x14ac:dyDescent="0.25">
      <c r="B741" s="47"/>
    </row>
    <row r="742" spans="2:2" x14ac:dyDescent="0.25">
      <c r="B742" s="47"/>
    </row>
    <row r="743" spans="2:2" x14ac:dyDescent="0.25">
      <c r="B743" s="47"/>
    </row>
    <row r="744" spans="2:2" x14ac:dyDescent="0.25">
      <c r="B744" s="47"/>
    </row>
    <row r="745" spans="2:2" x14ac:dyDescent="0.25">
      <c r="B745" s="47"/>
    </row>
    <row r="746" spans="2:2" x14ac:dyDescent="0.25">
      <c r="B746" s="47"/>
    </row>
    <row r="747" spans="2:2" x14ac:dyDescent="0.25">
      <c r="B747" s="47"/>
    </row>
    <row r="748" spans="2:2" x14ac:dyDescent="0.25">
      <c r="B748" s="47"/>
    </row>
    <row r="749" spans="2:2" x14ac:dyDescent="0.25">
      <c r="B749" s="47"/>
    </row>
    <row r="750" spans="2:2" x14ac:dyDescent="0.25">
      <c r="B750" s="47"/>
    </row>
    <row r="751" spans="2:2" x14ac:dyDescent="0.25">
      <c r="B751" s="47"/>
    </row>
    <row r="752" spans="2:2" x14ac:dyDescent="0.25">
      <c r="B752" s="47"/>
    </row>
    <row r="753" spans="2:2" x14ac:dyDescent="0.25">
      <c r="B753" s="47"/>
    </row>
    <row r="754" spans="2:2" x14ac:dyDescent="0.25">
      <c r="B754" s="47"/>
    </row>
    <row r="755" spans="2:2" x14ac:dyDescent="0.25">
      <c r="B755" s="47"/>
    </row>
    <row r="756" spans="2:2" x14ac:dyDescent="0.25">
      <c r="B756" s="47"/>
    </row>
    <row r="757" spans="2:2" x14ac:dyDescent="0.25">
      <c r="B757" s="47"/>
    </row>
    <row r="758" spans="2:2" x14ac:dyDescent="0.25">
      <c r="B758" s="47"/>
    </row>
    <row r="759" spans="2:2" x14ac:dyDescent="0.25">
      <c r="B759" s="47"/>
    </row>
    <row r="760" spans="2:2" x14ac:dyDescent="0.25">
      <c r="B760" s="47"/>
    </row>
    <row r="761" spans="2:2" x14ac:dyDescent="0.25">
      <c r="B761" s="47"/>
    </row>
    <row r="762" spans="2:2" x14ac:dyDescent="0.25">
      <c r="B762" s="47"/>
    </row>
    <row r="763" spans="2:2" x14ac:dyDescent="0.25">
      <c r="B763" s="47"/>
    </row>
    <row r="764" spans="2:2" x14ac:dyDescent="0.25">
      <c r="B764" s="47"/>
    </row>
    <row r="765" spans="2:2" x14ac:dyDescent="0.25">
      <c r="B765" s="47"/>
    </row>
    <row r="766" spans="2:2" x14ac:dyDescent="0.25">
      <c r="B766" s="47"/>
    </row>
    <row r="767" spans="2:2" x14ac:dyDescent="0.25">
      <c r="B767" s="47"/>
    </row>
    <row r="768" spans="2:2" x14ac:dyDescent="0.25">
      <c r="B768" s="47"/>
    </row>
    <row r="769" spans="2:2" x14ac:dyDescent="0.25">
      <c r="B769" s="47"/>
    </row>
    <row r="770" spans="2:2" x14ac:dyDescent="0.25">
      <c r="B770" s="47"/>
    </row>
    <row r="771" spans="2:2" x14ac:dyDescent="0.25">
      <c r="B771" s="47"/>
    </row>
    <row r="772" spans="2:2" x14ac:dyDescent="0.25">
      <c r="B772" s="47"/>
    </row>
    <row r="773" spans="2:2" x14ac:dyDescent="0.25">
      <c r="B773" s="47"/>
    </row>
    <row r="774" spans="2:2" x14ac:dyDescent="0.25">
      <c r="B774" s="47"/>
    </row>
    <row r="775" spans="2:2" x14ac:dyDescent="0.25">
      <c r="B775" s="47"/>
    </row>
    <row r="776" spans="2:2" x14ac:dyDescent="0.25">
      <c r="B776" s="47"/>
    </row>
    <row r="777" spans="2:2" x14ac:dyDescent="0.25">
      <c r="B777" s="47"/>
    </row>
    <row r="778" spans="2:2" x14ac:dyDescent="0.25">
      <c r="B778" s="47"/>
    </row>
    <row r="779" spans="2:2" x14ac:dyDescent="0.25">
      <c r="B779" s="47"/>
    </row>
    <row r="780" spans="2:2" x14ac:dyDescent="0.25">
      <c r="B780" s="47"/>
    </row>
    <row r="781" spans="2:2" x14ac:dyDescent="0.25">
      <c r="B781" s="47"/>
    </row>
    <row r="782" spans="2:2" x14ac:dyDescent="0.25">
      <c r="B782" s="47"/>
    </row>
    <row r="783" spans="2:2" x14ac:dyDescent="0.25">
      <c r="B783" s="47"/>
    </row>
    <row r="784" spans="2:2" x14ac:dyDescent="0.25">
      <c r="B784" s="47"/>
    </row>
    <row r="785" spans="2:2" x14ac:dyDescent="0.25">
      <c r="B785" s="47"/>
    </row>
    <row r="786" spans="2:2" x14ac:dyDescent="0.25">
      <c r="B786" s="47"/>
    </row>
    <row r="787" spans="2:2" x14ac:dyDescent="0.25">
      <c r="B787" s="47"/>
    </row>
    <row r="788" spans="2:2" x14ac:dyDescent="0.25">
      <c r="B788" s="47"/>
    </row>
    <row r="789" spans="2:2" x14ac:dyDescent="0.25">
      <c r="B789" s="47"/>
    </row>
    <row r="790" spans="2:2" x14ac:dyDescent="0.25">
      <c r="B790" s="47"/>
    </row>
    <row r="791" spans="2:2" x14ac:dyDescent="0.25">
      <c r="B791" s="47"/>
    </row>
    <row r="792" spans="2:2" x14ac:dyDescent="0.25">
      <c r="B792" s="47"/>
    </row>
    <row r="793" spans="2:2" x14ac:dyDescent="0.25">
      <c r="B793" s="47"/>
    </row>
    <row r="794" spans="2:2" x14ac:dyDescent="0.25">
      <c r="B794" s="47"/>
    </row>
    <row r="795" spans="2:2" x14ac:dyDescent="0.25">
      <c r="B795" s="47"/>
    </row>
    <row r="796" spans="2:2" x14ac:dyDescent="0.25">
      <c r="B796" s="47"/>
    </row>
    <row r="797" spans="2:2" x14ac:dyDescent="0.25">
      <c r="B797" s="47"/>
    </row>
    <row r="798" spans="2:2" x14ac:dyDescent="0.25">
      <c r="B798" s="47"/>
    </row>
    <row r="799" spans="2:2" x14ac:dyDescent="0.25">
      <c r="B799" s="47"/>
    </row>
    <row r="800" spans="2:2" x14ac:dyDescent="0.25">
      <c r="B800" s="47"/>
    </row>
    <row r="801" spans="2:2" x14ac:dyDescent="0.25">
      <c r="B801" s="47"/>
    </row>
    <row r="802" spans="2:2" x14ac:dyDescent="0.25">
      <c r="B802" s="47"/>
    </row>
    <row r="803" spans="2:2" x14ac:dyDescent="0.25">
      <c r="B803" s="47"/>
    </row>
    <row r="804" spans="2:2" x14ac:dyDescent="0.25">
      <c r="B804" s="47"/>
    </row>
    <row r="805" spans="2:2" x14ac:dyDescent="0.25">
      <c r="B805" s="47"/>
    </row>
    <row r="806" spans="2:2" x14ac:dyDescent="0.25">
      <c r="B806" s="47"/>
    </row>
    <row r="807" spans="2:2" x14ac:dyDescent="0.25">
      <c r="B807" s="47"/>
    </row>
    <row r="808" spans="2:2" x14ac:dyDescent="0.25">
      <c r="B808" s="47"/>
    </row>
    <row r="809" spans="2:2" x14ac:dyDescent="0.25">
      <c r="B809" s="47"/>
    </row>
    <row r="810" spans="2:2" x14ac:dyDescent="0.25">
      <c r="B810" s="47"/>
    </row>
    <row r="811" spans="2:2" x14ac:dyDescent="0.25">
      <c r="B811" s="47"/>
    </row>
    <row r="812" spans="2:2" x14ac:dyDescent="0.25">
      <c r="B812" s="47"/>
    </row>
    <row r="813" spans="2:2" x14ac:dyDescent="0.25">
      <c r="B813" s="47"/>
    </row>
    <row r="814" spans="2:2" x14ac:dyDescent="0.25">
      <c r="B814" s="47"/>
    </row>
    <row r="815" spans="2:2" x14ac:dyDescent="0.25">
      <c r="B815" s="47"/>
    </row>
    <row r="816" spans="2:2" x14ac:dyDescent="0.25">
      <c r="B816" s="47"/>
    </row>
    <row r="817" spans="2:2" x14ac:dyDescent="0.25">
      <c r="B817" s="47"/>
    </row>
    <row r="818" spans="2:2" x14ac:dyDescent="0.25">
      <c r="B818" s="47"/>
    </row>
    <row r="819" spans="2:2" x14ac:dyDescent="0.25">
      <c r="B819" s="47"/>
    </row>
    <row r="820" spans="2:2" x14ac:dyDescent="0.25">
      <c r="B820" s="47"/>
    </row>
    <row r="821" spans="2:2" x14ac:dyDescent="0.25">
      <c r="B821" s="47"/>
    </row>
    <row r="822" spans="2:2" x14ac:dyDescent="0.25">
      <c r="B822" s="47"/>
    </row>
  </sheetData>
  <sortState ref="B4:M123">
    <sortCondition ref="B4"/>
  </sortState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"/>
  <sheetViews>
    <sheetView workbookViewId="0">
      <selection activeCell="D8" sqref="D8"/>
    </sheetView>
  </sheetViews>
  <sheetFormatPr defaultRowHeight="15" x14ac:dyDescent="0.25"/>
  <cols>
    <col min="1" max="1" width="9.140625" style="8"/>
    <col min="2" max="2" width="26.7109375" style="8" customWidth="1"/>
    <col min="3" max="3" width="20.5703125" style="8" customWidth="1"/>
    <col min="4" max="4" width="9.140625" style="8"/>
    <col min="5" max="5" width="11.5703125" style="8" customWidth="1"/>
    <col min="6" max="8" width="9.140625" style="8"/>
    <col min="9" max="9" width="27.5703125" style="21" customWidth="1"/>
    <col min="10" max="16384" width="9.140625" style="8"/>
  </cols>
  <sheetData>
    <row r="2" spans="1:9" x14ac:dyDescent="0.25">
      <c r="B2" s="28" t="s">
        <v>70</v>
      </c>
      <c r="H2" s="28" t="s">
        <v>71</v>
      </c>
    </row>
    <row r="3" spans="1:9" ht="45" x14ac:dyDescent="0.25">
      <c r="A3" s="22"/>
      <c r="B3" s="35" t="s">
        <v>58</v>
      </c>
      <c r="C3" s="36"/>
      <c r="D3" s="36"/>
      <c r="E3" s="36"/>
      <c r="F3" s="37"/>
      <c r="H3" s="22"/>
      <c r="I3" s="23" t="s">
        <v>65</v>
      </c>
    </row>
    <row r="4" spans="1:9" ht="45" x14ac:dyDescent="0.25">
      <c r="A4" s="24"/>
      <c r="B4" s="38" t="s">
        <v>61</v>
      </c>
      <c r="C4" s="39"/>
      <c r="D4" s="39"/>
      <c r="E4" s="39"/>
      <c r="F4" s="40"/>
      <c r="H4" s="24"/>
      <c r="I4" s="25" t="s">
        <v>66</v>
      </c>
    </row>
    <row r="5" spans="1:9" ht="75" x14ac:dyDescent="0.25">
      <c r="A5" s="24" t="s">
        <v>55</v>
      </c>
      <c r="B5" s="38" t="s">
        <v>56</v>
      </c>
      <c r="C5" s="41" t="s">
        <v>59</v>
      </c>
      <c r="D5" s="45">
        <v>600000</v>
      </c>
      <c r="E5" s="41" t="s">
        <v>60</v>
      </c>
      <c r="F5" s="46">
        <v>12000</v>
      </c>
      <c r="H5" s="24"/>
      <c r="I5" s="25" t="s">
        <v>67</v>
      </c>
    </row>
    <row r="6" spans="1:9" ht="105" x14ac:dyDescent="0.25">
      <c r="A6" s="26" t="s">
        <v>57</v>
      </c>
      <c r="B6" s="42" t="s">
        <v>62</v>
      </c>
      <c r="C6" s="43"/>
      <c r="D6" s="43"/>
      <c r="E6" s="43"/>
      <c r="F6" s="44"/>
      <c r="H6" s="24"/>
      <c r="I6" s="25" t="s">
        <v>69</v>
      </c>
    </row>
    <row r="7" spans="1:9" ht="60" x14ac:dyDescent="0.25">
      <c r="H7" s="24"/>
      <c r="I7" s="25" t="s">
        <v>64</v>
      </c>
    </row>
    <row r="8" spans="1:9" ht="60" x14ac:dyDescent="0.25">
      <c r="H8" s="24" t="s">
        <v>63</v>
      </c>
      <c r="I8" s="25" t="s">
        <v>116</v>
      </c>
    </row>
    <row r="9" spans="1:9" ht="45" x14ac:dyDescent="0.25">
      <c r="H9" s="26" t="s">
        <v>63</v>
      </c>
      <c r="I9" s="27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36"/>
  <sheetViews>
    <sheetView workbookViewId="0">
      <selection activeCell="I22" sqref="I22"/>
    </sheetView>
  </sheetViews>
  <sheetFormatPr defaultRowHeight="15" x14ac:dyDescent="0.25"/>
  <cols>
    <col min="4" max="4" width="35.5703125" customWidth="1"/>
  </cols>
  <sheetData>
    <row r="3" spans="2:6" x14ac:dyDescent="0.25">
      <c r="B3" s="29" t="s">
        <v>72</v>
      </c>
    </row>
    <row r="5" spans="2:6" x14ac:dyDescent="0.25">
      <c r="C5" t="s">
        <v>73</v>
      </c>
      <c r="F5">
        <v>19500</v>
      </c>
    </row>
    <row r="6" spans="2:6" x14ac:dyDescent="0.25">
      <c r="C6" t="s">
        <v>74</v>
      </c>
    </row>
    <row r="7" spans="2:6" x14ac:dyDescent="0.25">
      <c r="D7" s="10" t="s">
        <v>75</v>
      </c>
      <c r="E7">
        <v>6000</v>
      </c>
    </row>
    <row r="8" spans="2:6" x14ac:dyDescent="0.25">
      <c r="D8" s="10" t="s">
        <v>76</v>
      </c>
      <c r="E8">
        <v>7500</v>
      </c>
    </row>
    <row r="9" spans="2:6" x14ac:dyDescent="0.25">
      <c r="D9" t="s">
        <v>77</v>
      </c>
      <c r="E9">
        <v>400</v>
      </c>
    </row>
    <row r="10" spans="2:6" x14ac:dyDescent="0.25">
      <c r="D10" t="s">
        <v>78</v>
      </c>
      <c r="E10">
        <v>1020</v>
      </c>
    </row>
    <row r="11" spans="2:6" x14ac:dyDescent="0.25">
      <c r="D11" t="s">
        <v>79</v>
      </c>
    </row>
    <row r="12" spans="2:6" x14ac:dyDescent="0.25">
      <c r="D12" t="s">
        <v>80</v>
      </c>
      <c r="E12">
        <v>755</v>
      </c>
    </row>
    <row r="13" spans="2:6" x14ac:dyDescent="0.25">
      <c r="D13" t="s">
        <v>81</v>
      </c>
      <c r="E13">
        <v>2000</v>
      </c>
    </row>
    <row r="14" spans="2:6" x14ac:dyDescent="0.25">
      <c r="C14" t="s">
        <v>82</v>
      </c>
      <c r="F14">
        <f>SUM(E7:E13)</f>
        <v>17675</v>
      </c>
    </row>
    <row r="15" spans="2:6" x14ac:dyDescent="0.25">
      <c r="C15" t="s">
        <v>83</v>
      </c>
      <c r="F15">
        <f>F5-F14</f>
        <v>1825</v>
      </c>
    </row>
    <row r="18" spans="2:5" x14ac:dyDescent="0.25">
      <c r="B18" t="s">
        <v>84</v>
      </c>
    </row>
    <row r="19" spans="2:5" x14ac:dyDescent="0.25">
      <c r="B19" t="s">
        <v>85</v>
      </c>
    </row>
    <row r="20" spans="2:5" x14ac:dyDescent="0.25">
      <c r="B20" t="s">
        <v>86</v>
      </c>
    </row>
    <row r="21" spans="2:5" x14ac:dyDescent="0.25">
      <c r="B21" t="s">
        <v>87</v>
      </c>
    </row>
    <row r="23" spans="2:5" x14ac:dyDescent="0.25">
      <c r="B23" t="s">
        <v>88</v>
      </c>
    </row>
    <row r="24" spans="2:5" x14ac:dyDescent="0.25">
      <c r="B24" t="s">
        <v>89</v>
      </c>
    </row>
    <row r="25" spans="2:5" x14ac:dyDescent="0.25">
      <c r="B25" t="s">
        <v>90</v>
      </c>
    </row>
    <row r="26" spans="2:5" x14ac:dyDescent="0.25">
      <c r="B26" t="s">
        <v>91</v>
      </c>
    </row>
    <row r="28" spans="2:5" x14ac:dyDescent="0.25">
      <c r="B28" t="s">
        <v>92</v>
      </c>
    </row>
    <row r="30" spans="2:5" x14ac:dyDescent="0.25">
      <c r="B30" t="s">
        <v>93</v>
      </c>
    </row>
    <row r="31" spans="2:5" x14ac:dyDescent="0.25">
      <c r="D31" s="30" t="s">
        <v>94</v>
      </c>
      <c r="E31" t="s">
        <v>95</v>
      </c>
    </row>
    <row r="32" spans="2:5" x14ac:dyDescent="0.25">
      <c r="B32" t="s">
        <v>96</v>
      </c>
      <c r="D32" s="30">
        <v>1350</v>
      </c>
      <c r="E32">
        <v>1200</v>
      </c>
    </row>
    <row r="33" spans="2:5" x14ac:dyDescent="0.25">
      <c r="B33" t="s">
        <v>97</v>
      </c>
      <c r="D33" s="30"/>
    </row>
    <row r="34" spans="2:5" x14ac:dyDescent="0.25">
      <c r="B34" t="s">
        <v>98</v>
      </c>
      <c r="D34" s="30">
        <v>3</v>
      </c>
      <c r="E34">
        <v>2.75</v>
      </c>
    </row>
    <row r="36" spans="2:5" ht="18.75" x14ac:dyDescent="0.3">
      <c r="B36" s="31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"/>
  <sheetViews>
    <sheetView workbookViewId="0">
      <selection activeCell="G20" sqref="G20"/>
    </sheetView>
  </sheetViews>
  <sheetFormatPr defaultRowHeight="15" x14ac:dyDescent="0.25"/>
  <cols>
    <col min="1" max="1" width="33.42578125" customWidth="1"/>
  </cols>
  <sheetData>
    <row r="3" spans="1:4" x14ac:dyDescent="0.25">
      <c r="B3" s="32" t="s">
        <v>100</v>
      </c>
      <c r="C3" s="32" t="s">
        <v>101</v>
      </c>
      <c r="D3" s="32" t="s">
        <v>102</v>
      </c>
    </row>
    <row r="4" spans="1:4" x14ac:dyDescent="0.25">
      <c r="B4" s="32" t="s">
        <v>103</v>
      </c>
      <c r="C4" s="32" t="s">
        <v>104</v>
      </c>
      <c r="D4" s="32" t="s">
        <v>104</v>
      </c>
    </row>
    <row r="5" spans="1:4" x14ac:dyDescent="0.25">
      <c r="B5" s="32" t="s">
        <v>105</v>
      </c>
      <c r="C5" s="32" t="s">
        <v>106</v>
      </c>
      <c r="D5" s="32" t="s">
        <v>106</v>
      </c>
    </row>
    <row r="6" spans="1:4" x14ac:dyDescent="0.25">
      <c r="C6" s="32"/>
      <c r="D6" s="32"/>
    </row>
    <row r="7" spans="1:4" x14ac:dyDescent="0.25">
      <c r="A7" s="29" t="s">
        <v>107</v>
      </c>
      <c r="C7" s="32"/>
      <c r="D7" s="32"/>
    </row>
    <row r="8" spans="1:4" x14ac:dyDescent="0.25">
      <c r="A8" t="s">
        <v>108</v>
      </c>
      <c r="B8" s="34" t="s">
        <v>109</v>
      </c>
      <c r="C8" s="32">
        <v>4</v>
      </c>
      <c r="D8" s="32">
        <v>3</v>
      </c>
    </row>
    <row r="9" spans="1:4" x14ac:dyDescent="0.25">
      <c r="A9" t="s">
        <v>110</v>
      </c>
      <c r="B9" s="33" t="s">
        <v>111</v>
      </c>
      <c r="C9" s="32">
        <v>4</v>
      </c>
      <c r="D9" s="32">
        <v>3</v>
      </c>
    </row>
    <row r="10" spans="1:4" x14ac:dyDescent="0.25">
      <c r="A10" t="s">
        <v>112</v>
      </c>
      <c r="B10" s="33" t="s">
        <v>113</v>
      </c>
      <c r="C10" s="32">
        <v>5</v>
      </c>
      <c r="D10" s="32">
        <v>3</v>
      </c>
    </row>
    <row r="11" spans="1:4" x14ac:dyDescent="0.25">
      <c r="A11" t="s">
        <v>114</v>
      </c>
      <c r="B11" s="33" t="s">
        <v>115</v>
      </c>
      <c r="C11" s="32">
        <v>4</v>
      </c>
      <c r="D11" s="32">
        <v>3</v>
      </c>
    </row>
    <row r="12" spans="1:4" x14ac:dyDescent="0.25">
      <c r="C12" s="32"/>
      <c r="D12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AB</vt:lpstr>
      <vt:lpstr>ülesanne1</vt:lpstr>
      <vt:lpstr>ülesande2 algandmed</vt:lpstr>
      <vt:lpstr>ülesanne 2</vt:lpstr>
    </vt:vector>
  </TitlesOfParts>
  <Company>Tallinn University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Tarmo Kadak</dc:creator>
  <cp:lastModifiedBy>Tarmo Kadak</cp:lastModifiedBy>
  <dcterms:created xsi:type="dcterms:W3CDTF">2017-03-22T21:11:13Z</dcterms:created>
  <dcterms:modified xsi:type="dcterms:W3CDTF">2018-03-13T20:39:43Z</dcterms:modified>
</cp:coreProperties>
</file>