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Olga.Mironova\ITX0010\"/>
    </mc:Choice>
  </mc:AlternateContent>
  <xr:revisionPtr revIDLastSave="0" documentId="8_{BF1C92EF-3F3B-432E-ACC6-4DD9D79E083D}" xr6:coauthVersionLast="47" xr6:coauthVersionMax="47" xr10:uidLastSave="{00000000-0000-0000-0000-000000000000}"/>
  <bookViews>
    <workbookView xWindow="28680" yWindow="-120" windowWidth="38640" windowHeight="21120" tabRatio="759" xr2:uid="{D252EF88-2D49-4C52-AC99-B82583BA5F01}"/>
  </bookViews>
  <sheets>
    <sheet name="Tiitel" sheetId="9" r:id="rId1"/>
    <sheet name="Valideerimine" sheetId="2" r:id="rId2"/>
    <sheet name="Töötajad" sheetId="1" r:id="rId3"/>
    <sheet name="Hinded" sheetId="5" r:id="rId4"/>
    <sheet name="Statistika" sheetId="8" state="hidden" r:id="rId5"/>
    <sheet name="Andmebaas" sheetId="4" r:id="rId6"/>
    <sheet name="Vahemik" sheetId="6" r:id="rId7"/>
    <sheet name="Palgid" sheetId="7" r:id="rId8"/>
    <sheet name="Abi" sheetId="17" r:id="rId9"/>
    <sheet name="Otsifunktsioonid" sheetId="27" r:id="rId10"/>
    <sheet name="IND" sheetId="20" r:id="rId11"/>
    <sheet name="MAT" sheetId="21" r:id="rId12"/>
    <sheet name="IND_MAT_Vekt" sheetId="22" r:id="rId13"/>
    <sheet name="IND_MAT_TAB" sheetId="23" r:id="rId14"/>
    <sheet name="VLOOK" sheetId="24" r:id="rId15"/>
    <sheet name="XLOOK" sheetId="25" r:id="rId16"/>
    <sheet name="LOOK" sheetId="26" r:id="rId17"/>
  </sheets>
  <externalReferences>
    <externalReference r:id="rId18"/>
  </externalReferences>
  <definedNames>
    <definedName name="_xlnm._FilterDatabase" localSheetId="2" hidden="1">Töötajad!$B$18:$G$106</definedName>
    <definedName name="Aasta">IND_MAT_TAB!$H$7</definedName>
    <definedName name="aastad">IND_MAT_TAB!$C$6:$E$6</definedName>
    <definedName name="Ees__ja_peremini" localSheetId="12">IND_MAT_Vekt!$B$6:$B$22</definedName>
    <definedName name="Ees__ja_peremini" localSheetId="16">LOOK!$B$6:$B$22</definedName>
    <definedName name="Ees__ja_peremini" localSheetId="15">XLOOK!$B$6:$B$22</definedName>
    <definedName name="Ees__ja_peremini">MAT!$C$6:$C$22</definedName>
    <definedName name="elukohad" hidden="1">'[1]abi '!$C$7:$C$24</definedName>
    <definedName name="_xlnm.Extract" localSheetId="4">Statistika!$M$16</definedName>
    <definedName name="Inimene" localSheetId="13">IND_MAT_TAB!$G$7</definedName>
    <definedName name="Inimene" localSheetId="12">IND_MAT_Vekt!$E$6</definedName>
    <definedName name="Inimene" localSheetId="16">LOOK!$E$6</definedName>
    <definedName name="Inimene" localSheetId="14">VLOOK!$E$6</definedName>
    <definedName name="Inimene" localSheetId="15">XLOOK!$E$6</definedName>
    <definedName name="Inimene">MAT!$E$6</definedName>
    <definedName name="inimesed">IND_MAT_TAB!$B$7:$B$23</definedName>
    <definedName name="Kuu_nimetus">IND!$C$6:$C$17</definedName>
    <definedName name="Kuu_nr">IND!$E$6</definedName>
    <definedName name="Linnad" hidden="1">'[1]abi '!$E$7:$E$12</definedName>
    <definedName name="palgad">IND_MAT_TAB!$C$7:$E$23</definedName>
    <definedName name="Palk" localSheetId="16">LOOK!$C$6:$C$22</definedName>
    <definedName name="Palk" localSheetId="15">XLOOK!$C$6:$C$22</definedName>
    <definedName name="Palk">IND_MAT_Vekt!$C$6:$C$22</definedName>
    <definedName name="tabel">VLOOK!$B$6:$C$22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5" l="1"/>
  <c r="F6" i="26"/>
  <c r="F6" i="24"/>
  <c r="D23" i="23"/>
  <c r="E23" i="23" s="1"/>
  <c r="E22" i="23"/>
  <c r="D22" i="23"/>
  <c r="D21" i="23"/>
  <c r="E21" i="23" s="1"/>
  <c r="D20" i="23"/>
  <c r="E20" i="23" s="1"/>
  <c r="D19" i="23"/>
  <c r="E19" i="23" s="1"/>
  <c r="E18" i="23"/>
  <c r="D18" i="23"/>
  <c r="D17" i="23"/>
  <c r="E17" i="23" s="1"/>
  <c r="D16" i="23"/>
  <c r="E16" i="23" s="1"/>
  <c r="D15" i="23"/>
  <c r="E15" i="23" s="1"/>
  <c r="E14" i="23"/>
  <c r="D14" i="23"/>
  <c r="D13" i="23"/>
  <c r="E13" i="23" s="1"/>
  <c r="D12" i="23"/>
  <c r="E12" i="23" s="1"/>
  <c r="D11" i="23"/>
  <c r="E11" i="23" s="1"/>
  <c r="E10" i="23"/>
  <c r="D10" i="23"/>
  <c r="D9" i="23"/>
  <c r="E9" i="23" s="1"/>
  <c r="D8" i="23"/>
  <c r="E8" i="23" s="1"/>
  <c r="I7" i="23"/>
  <c r="D7" i="23"/>
  <c r="E7" i="23" s="1"/>
  <c r="F6" i="22"/>
  <c r="F6" i="21"/>
  <c r="F6" i="20" a="1"/>
  <c r="F6" i="20" s="1"/>
  <c r="N41" i="1" l="1"/>
  <c r="N40" i="1"/>
  <c r="N39" i="1"/>
  <c r="N37" i="1"/>
  <c r="N36" i="1"/>
  <c r="O27" i="1"/>
  <c r="N27" i="1"/>
  <c r="M27" i="1"/>
  <c r="O18" i="1"/>
  <c r="N18" i="1"/>
  <c r="M18" i="1"/>
  <c r="I15" i="1"/>
  <c r="H15" i="1"/>
  <c r="G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Jüri Vilipõld</author>
  </authors>
  <commentList>
    <comment ref="B4" authorId="0" shapeId="0" xr:uid="{F24347B9-8A01-4236-9668-32D4BF62101A}">
      <text>
        <r>
          <rPr>
            <sz val="10"/>
            <color indexed="81"/>
            <rFont val="Tahoma"/>
            <family val="2"/>
          </rPr>
          <t>Leida puidu hind läbimõõdu järgi (vt leht Abi)</t>
        </r>
      </text>
    </comment>
    <comment ref="H5" authorId="0" shapeId="0" xr:uid="{EE1F0BD6-E8E4-46D7-9DA5-6440C1679E0C}">
      <text>
        <r>
          <rPr>
            <sz val="10"/>
            <color indexed="81"/>
            <rFont val="Tahoma"/>
            <family val="2"/>
          </rPr>
          <t xml:space="preserve">Komisjonitasu protsent sõltub läbimüügist järgmiselt:
  kuni 650        -    3%
  650 - 1600     -   7%
  1600 - 2550   -   10%
  alates 2550    -    13%   
  Koostada vastav otsimistabel (lehele Abi) ning täita veerud protsent ja tasu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Jüri Vilipõld</author>
  </authors>
  <commentList>
    <comment ref="B2" authorId="0" shapeId="0" xr:uid="{4C1A56F5-32A8-412D-8870-141F8A14E5C8}">
      <text>
        <r>
          <rPr>
            <sz val="10"/>
            <color indexed="81"/>
            <rFont val="Tahoma"/>
            <family val="2"/>
          </rPr>
          <t>Leida tabelis puidu hinnad vastavalt liigile ja läbimõõdule, kasutades hindade tabelit lehel Abi. Leida Summa ja Kokku.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<sst xmlns="http://schemas.openxmlformats.org/spreadsheetml/2006/main" count="766" uniqueCount="296">
  <si>
    <t>Hinded</t>
  </si>
  <si>
    <t>Õppurid</t>
  </si>
  <si>
    <t>Ained</t>
  </si>
  <si>
    <t>Aine</t>
  </si>
  <si>
    <t>Õppur</t>
  </si>
  <si>
    <t>Hinne</t>
  </si>
  <si>
    <t>Aine nimetus</t>
  </si>
  <si>
    <t>Õppuri nimi</t>
  </si>
  <si>
    <t>Õ_kood</t>
  </si>
  <si>
    <t>Nimi</t>
  </si>
  <si>
    <t>Mitu hinnet</t>
  </si>
  <si>
    <t>Keskmine hinne</t>
  </si>
  <si>
    <t>A_kood</t>
  </si>
  <si>
    <t>Nimetus</t>
  </si>
  <si>
    <t>a01</t>
  </si>
  <si>
    <t>op04</t>
  </si>
  <si>
    <t>op01</t>
  </si>
  <si>
    <t>Karl Karu</t>
  </si>
  <si>
    <t>matemaatika</t>
  </si>
  <si>
    <t>a03</t>
  </si>
  <si>
    <t>op02</t>
  </si>
  <si>
    <t>Mia Tamm</t>
  </si>
  <si>
    <t>a02</t>
  </si>
  <si>
    <t>eesti keel</t>
  </si>
  <si>
    <t>op03</t>
  </si>
  <si>
    <t>Tanel Lepp</t>
  </si>
  <si>
    <t>inglise keel</t>
  </si>
  <si>
    <t>op07</t>
  </si>
  <si>
    <t>Piia Kass</t>
  </si>
  <si>
    <t>op09</t>
  </si>
  <si>
    <t>op05</t>
  </si>
  <si>
    <t>Ester Rebane</t>
  </si>
  <si>
    <t>op08</t>
  </si>
  <si>
    <t>op06</t>
  </si>
  <si>
    <t>Kaspar Lauk</t>
  </si>
  <si>
    <t>Kerly Rand</t>
  </si>
  <si>
    <t>Tanel Kastan</t>
  </si>
  <si>
    <t>Tiina Laev</t>
  </si>
  <si>
    <t>op10</t>
  </si>
  <si>
    <t>Priit Liigand</t>
  </si>
  <si>
    <t>Sugu</t>
  </si>
  <si>
    <t>Palk</t>
  </si>
  <si>
    <t>Amet</t>
  </si>
  <si>
    <t>Linn</t>
  </si>
  <si>
    <t>Mirja Bergmann</t>
  </si>
  <si>
    <t>naine</t>
  </si>
  <si>
    <t>koristaja</t>
  </si>
  <si>
    <t>Tartu</t>
  </si>
  <si>
    <t>Tiina Rajamäe</t>
  </si>
  <si>
    <t>autojuht</t>
  </si>
  <si>
    <t>Viljandi</t>
  </si>
  <si>
    <t>Kristjan Mägi</t>
  </si>
  <si>
    <t>mees</t>
  </si>
  <si>
    <t>tööline</t>
  </si>
  <si>
    <t>Pärnu</t>
  </si>
  <si>
    <t>Kaivo Mets</t>
  </si>
  <si>
    <t>Aadu Pulk</t>
  </si>
  <si>
    <t>turvatöötaja</t>
  </si>
  <si>
    <t>Jõhvi</t>
  </si>
  <si>
    <t>Riho Kuusk</t>
  </si>
  <si>
    <t>Olav Berk</t>
  </si>
  <si>
    <t>Kunda</t>
  </si>
  <si>
    <t>Karl Agur</t>
  </si>
  <si>
    <t>Tallinn</t>
  </si>
  <si>
    <t>Paul Naaber</t>
  </si>
  <si>
    <t>Juulia Tubin</t>
  </si>
  <si>
    <t>sekretär</t>
  </si>
  <si>
    <t>Kallaste</t>
  </si>
  <si>
    <t>Eino Luige</t>
  </si>
  <si>
    <t>Rakvere</t>
  </si>
  <si>
    <t>Erna Eek</t>
  </si>
  <si>
    <t>Paide</t>
  </si>
  <si>
    <t>Priit Burmeister</t>
  </si>
  <si>
    <t>Jõgeva</t>
  </si>
  <si>
    <t>Mare Eesmaa</t>
  </si>
  <si>
    <t>juhataja</t>
  </si>
  <si>
    <t>Hendrik Kanter</t>
  </si>
  <si>
    <t>Jaan Kaasik</t>
  </si>
  <si>
    <t>Erki Ainsaar</t>
  </si>
  <si>
    <t>lukksepp</t>
  </si>
  <si>
    <t>Haapsalu</t>
  </si>
  <si>
    <t>Marko Erikson</t>
  </si>
  <si>
    <t>raamatupidaja</t>
  </si>
  <si>
    <t>Kristel Astok</t>
  </si>
  <si>
    <t>Andrus Koort</t>
  </si>
  <si>
    <t>Valga</t>
  </si>
  <si>
    <t>Madis Paulus</t>
  </si>
  <si>
    <t>Ando Nõmmik</t>
  </si>
  <si>
    <t>Sirje Kreen</t>
  </si>
  <si>
    <t>Meelis Kalju</t>
  </si>
  <si>
    <t>Tarmo Müller</t>
  </si>
  <si>
    <t>Meelis Petrov</t>
  </si>
  <si>
    <t>Reijo Muld</t>
  </si>
  <si>
    <t>Elvi Berk</t>
  </si>
  <si>
    <t>Faina Lepp</t>
  </si>
  <si>
    <t>Aadu Heinlo</t>
  </si>
  <si>
    <t>Kuressaare</t>
  </si>
  <si>
    <t>Evelin Põld</t>
  </si>
  <si>
    <t>Madis Maasalu</t>
  </si>
  <si>
    <t>Argo Salu</t>
  </si>
  <si>
    <t>Aarne Norak</t>
  </si>
  <si>
    <t>Kristjan Jürimäe</t>
  </si>
  <si>
    <t>Arnold Norak</t>
  </si>
  <si>
    <t>Erika Kasemets</t>
  </si>
  <si>
    <t>Helen Aigro</t>
  </si>
  <si>
    <t>Erki Arsenov</t>
  </si>
  <si>
    <t>Aare Marmor</t>
  </si>
  <si>
    <t>Einar Ehala</t>
  </si>
  <si>
    <t>Katy Veesimaa</t>
  </si>
  <si>
    <t>Reijo Meigas</t>
  </si>
  <si>
    <t>Hilja Raid</t>
  </si>
  <si>
    <t>Aare Raudsepp</t>
  </si>
  <si>
    <t>Eevald Parts</t>
  </si>
  <si>
    <t>Tiina Toomsalu</t>
  </si>
  <si>
    <t>Anton Meister</t>
  </si>
  <si>
    <t>Ahto Danilov</t>
  </si>
  <si>
    <t>Tiina Markus</t>
  </si>
  <si>
    <t>Kustav Salu</t>
  </si>
  <si>
    <t>Margus Roosimägi</t>
  </si>
  <si>
    <t>Evi Sarapik</t>
  </si>
  <si>
    <t>Erno Salumets</t>
  </si>
  <si>
    <t>Malle Kivioja</t>
  </si>
  <si>
    <t>Reijo Bauman</t>
  </si>
  <si>
    <t>Aadu Elson</t>
  </si>
  <si>
    <t>Jana Kaal</t>
  </si>
  <si>
    <t>Hanno Pajusaar</t>
  </si>
  <si>
    <t>Hanno Pedak</t>
  </si>
  <si>
    <t>Valve Mäesalu</t>
  </si>
  <si>
    <t>Leida Jaanus</t>
  </si>
  <si>
    <t>Aarne Oks</t>
  </si>
  <si>
    <t>Laine Eek</t>
  </si>
  <si>
    <t>Maarja Ambros</t>
  </si>
  <si>
    <t>Aasa Randla</t>
  </si>
  <si>
    <t>Ene Elmik</t>
  </si>
  <si>
    <t>Malle Põldmaa</t>
  </si>
  <si>
    <t>Vilma Eesmaa</t>
  </si>
  <si>
    <t>Ene Burmeister</t>
  </si>
  <si>
    <t>Jaan Noormets</t>
  </si>
  <si>
    <t>Reijo Okspuu</t>
  </si>
  <si>
    <t>Aigi Härm</t>
  </si>
  <si>
    <t>Jaan Laubre</t>
  </si>
  <si>
    <t>Boris Küünemäe</t>
  </si>
  <si>
    <t>Sirje Härm</t>
  </si>
  <si>
    <t>Raivo Lokk</t>
  </si>
  <si>
    <t>Reijo Müürsepp</t>
  </si>
  <si>
    <t>Faina Kukk</t>
  </si>
  <si>
    <t>Aarne Mikson</t>
  </si>
  <si>
    <t>Arvi Väljas</t>
  </si>
  <si>
    <t>Selma Parre</t>
  </si>
  <si>
    <t>Arnold Merilaid</t>
  </si>
  <si>
    <t>Kaivo Berk</t>
  </si>
  <si>
    <t>Margus Maasalu</t>
  </si>
  <si>
    <t>Ahti Tubin</t>
  </si>
  <si>
    <t>Malle Ligi</t>
  </si>
  <si>
    <t>Aadu Malva</t>
  </si>
  <si>
    <t>Sünniaeg</t>
  </si>
  <si>
    <t>Kõige nooremad</t>
  </si>
  <si>
    <t>Kõige vanemad</t>
  </si>
  <si>
    <t>Arve nr</t>
  </si>
  <si>
    <t>Arve summa</t>
  </si>
  <si>
    <t>Arve kuupäev</t>
  </si>
  <si>
    <t>Valuutad</t>
  </si>
  <si>
    <t>SEK</t>
  </si>
  <si>
    <t>GBP</t>
  </si>
  <si>
    <t>NOK</t>
  </si>
  <si>
    <t>RUB</t>
  </si>
  <si>
    <t>EUR</t>
  </si>
  <si>
    <t>Valuuta</t>
  </si>
  <si>
    <t>Reegel</t>
  </si>
  <si>
    <t>Sisendteade</t>
  </si>
  <si>
    <t>Veateade</t>
  </si>
  <si>
    <t>Väärtus</t>
  </si>
  <si>
    <t>Paaritu arv</t>
  </si>
  <si>
    <t>Täisarv, mis ei jagu täpselt 2-ga</t>
  </si>
  <si>
    <t>kuupäev, tänasest kuni 30 päeva edasi</t>
  </si>
  <si>
    <t>Alates tänasest kuni 30 päeva</t>
  </si>
  <si>
    <t>Ainult paaritu arv</t>
  </si>
  <si>
    <t>Pühapäev</t>
  </si>
  <si>
    <t>Kuupäev, mille nädalapäev on pühapäev</t>
  </si>
  <si>
    <t>Ainult pühapäevad</t>
  </si>
  <si>
    <t>Stopp: See pole paaritu arv</t>
  </si>
  <si>
    <t>Info: Pole sobiv kuupäev</t>
  </si>
  <si>
    <t>Hoiatus: Peaks olema pühapäev</t>
  </si>
  <si>
    <t>Positiivne täisarv</t>
  </si>
  <si>
    <t>Positiivne reaalarv</t>
  </si>
  <si>
    <t>Hinnakiri</t>
  </si>
  <si>
    <t>Puidu müükide arvestus</t>
  </si>
  <si>
    <t>Läbimõõt</t>
  </si>
  <si>
    <t>Läbimõõdud</t>
  </si>
  <si>
    <t>hinnad</t>
  </si>
  <si>
    <t>d</t>
  </si>
  <si>
    <t>Hind</t>
  </si>
  <si>
    <t>Komisjonitasu leidmine</t>
  </si>
  <si>
    <t>5 - 9</t>
  </si>
  <si>
    <t>Läbimüük</t>
  </si>
  <si>
    <t>Protsent</t>
  </si>
  <si>
    <t>Tasu</t>
  </si>
  <si>
    <t>10 - 14</t>
  </si>
  <si>
    <t>Kaasik</t>
  </si>
  <si>
    <t>15 - 19</t>
  </si>
  <si>
    <t>Kuusik</t>
  </si>
  <si>
    <t>20 - 24</t>
  </si>
  <si>
    <t>Tammik</t>
  </si>
  <si>
    <t>25 - 29</t>
  </si>
  <si>
    <t>Lepik</t>
  </si>
  <si>
    <t>30 ja &gt;</t>
  </si>
  <si>
    <t>Männik</t>
  </si>
  <si>
    <t>Index ja Match</t>
  </si>
  <si>
    <t>Vlookup</t>
  </si>
  <si>
    <t>Puidu hinnakiri</t>
  </si>
  <si>
    <t>Kuupäev</t>
  </si>
  <si>
    <t>Liik</t>
  </si>
  <si>
    <t>Kogus</t>
  </si>
  <si>
    <t>Summa</t>
  </si>
  <si>
    <t>saar</t>
  </si>
  <si>
    <t>Mõõdud</t>
  </si>
  <si>
    <t>kask</t>
  </si>
  <si>
    <t>kuusk</t>
  </si>
  <si>
    <t>Puu_liik</t>
  </si>
  <si>
    <t>mänd</t>
  </si>
  <si>
    <t>haab</t>
  </si>
  <si>
    <t>tamm</t>
  </si>
  <si>
    <t>Kokku:</t>
  </si>
  <si>
    <t>Puidu müük</t>
  </si>
  <si>
    <t>Mitu</t>
  </si>
  <si>
    <t>Suurim palk</t>
  </si>
  <si>
    <t>Palkade summa</t>
  </si>
  <si>
    <t>aritm. kesk.</t>
  </si>
  <si>
    <t>mediaan</t>
  </si>
  <si>
    <t>kvartiilid:</t>
  </si>
  <si>
    <t>3. nädal: Valideerimine, viitamisfunktsioonid (otsifunktsioonid), ka statistikast</t>
  </si>
  <si>
    <r>
      <t>Funktsioon INDEX(</t>
    </r>
    <r>
      <rPr>
        <i/>
        <sz val="14"/>
        <color rgb="FF0000FF"/>
        <rFont val="Arial"/>
        <family val="2"/>
        <charset val="204"/>
      </rPr>
      <t>piirkond</t>
    </r>
    <r>
      <rPr>
        <sz val="14"/>
        <color rgb="FF0000FF"/>
        <rFont val="Arial"/>
        <family val="2"/>
        <charset val="204"/>
      </rPr>
      <t xml:space="preserve">; </t>
    </r>
    <r>
      <rPr>
        <i/>
        <sz val="14"/>
        <color rgb="FF0000FF"/>
        <rFont val="Arial"/>
        <family val="2"/>
        <charset val="204"/>
      </rPr>
      <t>riviindeks</t>
    </r>
    <r>
      <rPr>
        <sz val="14"/>
        <color rgb="FF0000FF"/>
        <rFont val="Arial"/>
        <family val="2"/>
        <charset val="204"/>
      </rPr>
      <t xml:space="preserve">; </t>
    </r>
    <r>
      <rPr>
        <i/>
        <sz val="14"/>
        <color rgb="FF0000FF"/>
        <rFont val="Arial"/>
        <family val="2"/>
        <charset val="204"/>
      </rPr>
      <t>tulbaindeks</t>
    </r>
    <r>
      <rPr>
        <sz val="14"/>
        <color rgb="FF0000FF"/>
        <rFont val="Arial"/>
        <family val="2"/>
        <charset val="204"/>
      </rPr>
      <t>)</t>
    </r>
  </si>
  <si>
    <t>Index() funktsiooni abil leida kuu nimetus</t>
  </si>
  <si>
    <t>Kuu number</t>
  </si>
  <si>
    <t>Kuu nimetus</t>
  </si>
  <si>
    <t>Kuu nr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</si>
  <si>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</si>
  <si>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</si>
  <si>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</si>
  <si>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</si>
  <si>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</si>
  <si>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</si>
  <si>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</si>
  <si>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</si>
  <si>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</si>
  <si>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</si>
  <si>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</si>
  <si>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</si>
  <si>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r>
      <t>Funktsioon MATCH(</t>
    </r>
    <r>
      <rPr>
        <i/>
        <sz val="14"/>
        <color indexed="12"/>
        <rFont val="Arial"/>
        <family val="2"/>
        <charset val="204"/>
      </rPr>
      <t>otsitav</t>
    </r>
    <r>
      <rPr>
        <sz val="14"/>
        <color indexed="12"/>
        <rFont val="Arial"/>
        <family val="2"/>
        <charset val="204"/>
      </rPr>
      <t xml:space="preserve">; </t>
    </r>
    <r>
      <rPr>
        <i/>
        <sz val="14"/>
        <color indexed="12"/>
        <rFont val="Arial"/>
        <family val="2"/>
        <charset val="204"/>
      </rPr>
      <t>vektor</t>
    </r>
    <r>
      <rPr>
        <sz val="14"/>
        <color indexed="12"/>
        <rFont val="Arial"/>
        <family val="2"/>
        <charset val="204"/>
      </rPr>
      <t xml:space="preserve">; </t>
    </r>
    <r>
      <rPr>
        <i/>
        <sz val="14"/>
        <color indexed="12"/>
        <rFont val="Arial"/>
        <family val="2"/>
        <charset val="204"/>
      </rPr>
      <t>otsimisviis</t>
    </r>
    <r>
      <rPr>
        <sz val="14"/>
        <color indexed="12"/>
        <rFont val="Arial"/>
        <family val="2"/>
        <charset val="204"/>
      </rPr>
      <t>)</t>
    </r>
  </si>
  <si>
    <t>Match() funktsiooni abil leida inimese järjekorranumber tabelis</t>
  </si>
  <si>
    <t>Nr</t>
  </si>
  <si>
    <t>Ees- ja peremini</t>
  </si>
  <si>
    <t>Inimene</t>
  </si>
  <si>
    <t>Number</t>
  </si>
  <si>
    <t>Alan Pent</t>
  </si>
  <si>
    <t>Mart Metsjõe</t>
  </si>
  <si>
    <t>Anton Smirnov</t>
  </si>
  <si>
    <t>Rasmus Pruul</t>
  </si>
  <si>
    <t>Ivo Värk</t>
  </si>
  <si>
    <t>Aivar Jakobson</t>
  </si>
  <si>
    <t>Aivar Teearu</t>
  </si>
  <si>
    <t>Mart Kivi</t>
  </si>
  <si>
    <t>Dmitri Käsper</t>
  </si>
  <si>
    <t>Tiina Amos</t>
  </si>
  <si>
    <t>Alari Kaljo</t>
  </si>
  <si>
    <t>Tiiu Tamm</t>
  </si>
  <si>
    <t xml:space="preserve">Janari Kaljo </t>
  </si>
  <si>
    <t>Sander Soosaar</t>
  </si>
  <si>
    <t>Annika Männik</t>
  </si>
  <si>
    <t>Andrei Kedrov</t>
  </si>
  <si>
    <t>Kert Jürgenson</t>
  </si>
  <si>
    <t>Leida inimese palk</t>
  </si>
  <si>
    <t>Otsitav palk</t>
  </si>
  <si>
    <t>Aasta</t>
  </si>
  <si>
    <t>Leida inimese palk funktsiooni VLOOKUP() abil</t>
  </si>
  <si>
    <r>
      <t>Funktsioon LOOKUP(</t>
    </r>
    <r>
      <rPr>
        <b/>
        <i/>
        <sz val="14"/>
        <color indexed="12"/>
        <rFont val="Arial"/>
        <family val="2"/>
        <charset val="186"/>
      </rPr>
      <t>otsitav</t>
    </r>
    <r>
      <rPr>
        <b/>
        <sz val="14"/>
        <color indexed="12"/>
        <rFont val="Arial"/>
        <family val="2"/>
        <charset val="186"/>
      </rPr>
      <t xml:space="preserve">; </t>
    </r>
    <r>
      <rPr>
        <b/>
        <i/>
        <sz val="14"/>
        <color indexed="12"/>
        <rFont val="Arial"/>
        <family val="2"/>
        <charset val="186"/>
      </rPr>
      <t>vektor1</t>
    </r>
    <r>
      <rPr>
        <b/>
        <sz val="14"/>
        <color indexed="12"/>
        <rFont val="Arial"/>
        <family val="2"/>
        <charset val="186"/>
      </rPr>
      <t xml:space="preserve">; </t>
    </r>
    <r>
      <rPr>
        <b/>
        <i/>
        <sz val="14"/>
        <color indexed="12"/>
        <rFont val="Arial"/>
        <family val="2"/>
        <charset val="186"/>
      </rPr>
      <t>vektor2</t>
    </r>
    <r>
      <rPr>
        <b/>
        <sz val="14"/>
        <color indexed="12"/>
        <rFont val="Arial"/>
        <family val="2"/>
        <charset val="186"/>
      </rPr>
      <t>)</t>
    </r>
  </si>
  <si>
    <t>Leida inimese palk funktsiooni LOOKUP() abil</t>
  </si>
  <si>
    <t>Väärtus valuutade loendist (leht Abi)</t>
  </si>
  <si>
    <t>Amet_baas</t>
  </si>
  <si>
    <r>
      <t>Funktsioon XLOOKUP(</t>
    </r>
    <r>
      <rPr>
        <i/>
        <sz val="14"/>
        <color rgb="FF0000FF"/>
        <rFont val="Arial"/>
        <family val="2"/>
        <charset val="186"/>
      </rPr>
      <t>otsitav; otsitav_piirkond; tagastatav_piirkond; [kui_ei_leita]; [vaste_tüüp]; [otsimisviis]</t>
    </r>
    <r>
      <rPr>
        <sz val="14"/>
        <color indexed="12"/>
        <rFont val="Arial"/>
        <family val="2"/>
        <charset val="204"/>
      </rPr>
      <t>)</t>
    </r>
  </si>
  <si>
    <t>Palk_2020</t>
  </si>
  <si>
    <t>Palk_2021</t>
  </si>
  <si>
    <t>Palk_2022</t>
  </si>
  <si>
    <t>SORT!!!</t>
  </si>
  <si>
    <t>Sünniaeg_noor</t>
  </si>
  <si>
    <t>Sünniaeg_vana</t>
  </si>
  <si>
    <t>Mitu on suurem?</t>
  </si>
  <si>
    <t>Punktid_I</t>
  </si>
  <si>
    <t>Hinne_I</t>
  </si>
  <si>
    <t>Punktid_II</t>
  </si>
  <si>
    <t>Hinne_II</t>
  </si>
  <si>
    <t>keskmine</t>
  </si>
  <si>
    <t>sagedaim hinne</t>
  </si>
  <si>
    <r>
      <t>Funktsioon VLOOKUP(</t>
    </r>
    <r>
      <rPr>
        <i/>
        <sz val="14"/>
        <color rgb="FF0000FF"/>
        <rFont val="Arial"/>
        <family val="2"/>
        <charset val="186"/>
      </rPr>
      <t xml:space="preserve">otsitav; piirkond; tulp; [ otsimisviis ] </t>
    </r>
    <r>
      <rPr>
        <sz val="14"/>
        <color indexed="12"/>
        <rFont val="Arial"/>
        <family val="2"/>
        <charset val="204"/>
      </rPr>
      <t>)</t>
    </r>
  </si>
  <si>
    <t>Leida inimese palk funktsiooni XLOOKUP() abil</t>
  </si>
  <si>
    <t>Abimaterjal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</si>
</sst>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0.0"/>
    <numFmt numFmtId="166" formatCode="#,##0\ &quot;€&quot;"/>
  </numFmts>
  <fonts count="29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1"/>
      <name val="Tahoma"/>
      <family val="2"/>
    </font>
    <font>
      <b/>
      <sz val="12"/>
      <color indexed="12"/>
      <name val="Arial"/>
      <family val="2"/>
    </font>
    <font>
      <u/>
      <sz val="12"/>
      <color indexed="12"/>
      <name val="Arial"/>
      <family val="2"/>
      <charset val="186"/>
    </font>
    <font>
      <b/>
      <u/>
      <sz val="10"/>
      <name val="Arial"/>
      <family val="2"/>
    </font>
    <font>
      <i/>
      <sz val="11"/>
      <color theme="1"/>
      <name val="Aptos Narrow"/>
      <family val="2"/>
      <scheme val="minor"/>
    </font>
    <font>
      <b/>
      <sz val="20"/>
      <color theme="1"/>
      <name val="Aptos Narrow"/>
      <family val="2"/>
      <charset val="186"/>
      <scheme val="minor"/>
    </font>
    <font>
      <sz val="14"/>
      <color rgb="FF0000FF"/>
      <name val="Arial"/>
      <family val="2"/>
      <charset val="204"/>
    </font>
    <font>
      <i/>
      <sz val="14"/>
      <color rgb="FF0000FF"/>
      <name val="Arial"/>
      <family val="2"/>
      <charset val="204"/>
    </font>
    <font>
      <sz val="12"/>
      <name val="Arial"/>
      <family val="2"/>
      <charset val="204"/>
    </font>
    <font>
      <b/>
      <sz val="16"/>
      <color rgb="FF0000FF"/>
      <name val="Arial"/>
      <family val="2"/>
      <charset val="186"/>
    </font>
    <font>
      <sz val="11"/>
      <name val="Arial"/>
      <family val="2"/>
      <charset val="186"/>
    </font>
    <font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6"/>
      <color indexed="12"/>
      <name val="Arial"/>
      <family val="2"/>
      <charset val="186"/>
    </font>
    <font>
      <b/>
      <sz val="14"/>
      <color indexed="12"/>
      <name val="Arial"/>
      <family val="2"/>
      <charset val="186"/>
    </font>
    <font>
      <b/>
      <i/>
      <sz val="14"/>
      <color indexed="12"/>
      <name val="Arial"/>
      <family val="2"/>
      <charset val="186"/>
    </font>
    <font>
      <sz val="14"/>
      <name val="Arial"/>
      <family val="2"/>
      <charset val="186"/>
    </font>
    <font>
      <i/>
      <sz val="14"/>
      <color rgb="FF0000FF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6" fillId="0" borderId="0"/>
  </cellStyleXfs>
  <cellXfs count="97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2" fillId="0" borderId="0" xfId="1"/>
    <xf numFmtId="0" fontId="2" fillId="0" borderId="1" xfId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7" fillId="0" borderId="0" xfId="0" applyFont="1"/>
    <xf numFmtId="0" fontId="0" fillId="0" borderId="0" xfId="0" applyAlignment="1">
      <alignment horizontal="left" indent="1"/>
    </xf>
    <xf numFmtId="0" fontId="8" fillId="0" borderId="0" xfId="1" applyFont="1"/>
    <xf numFmtId="0" fontId="9" fillId="0" borderId="0" xfId="1" applyFont="1"/>
    <xf numFmtId="0" fontId="8" fillId="0" borderId="2" xfId="1" applyFont="1" applyBorder="1"/>
    <xf numFmtId="0" fontId="8" fillId="0" borderId="3" xfId="1" applyFont="1" applyBorder="1"/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9" fillId="2" borderId="6" xfId="1" quotePrefix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right"/>
    </xf>
    <xf numFmtId="0" fontId="8" fillId="0" borderId="8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9" fillId="4" borderId="7" xfId="1" applyFont="1" applyFill="1" applyBorder="1" applyAlignment="1">
      <alignment horizontal="right"/>
    </xf>
    <xf numFmtId="0" fontId="9" fillId="3" borderId="6" xfId="1" applyFont="1" applyFill="1" applyBorder="1"/>
    <xf numFmtId="0" fontId="9" fillId="3" borderId="1" xfId="1" applyFont="1" applyFill="1" applyBorder="1"/>
    <xf numFmtId="0" fontId="9" fillId="4" borderId="1" xfId="1" applyFont="1" applyFill="1" applyBorder="1"/>
    <xf numFmtId="0" fontId="9" fillId="4" borderId="7" xfId="1" applyFont="1" applyFill="1" applyBorder="1"/>
    <xf numFmtId="0" fontId="9" fillId="2" borderId="9" xfId="1" applyFont="1" applyFill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3" borderId="9" xfId="1" applyFont="1" applyFill="1" applyBorder="1"/>
    <xf numFmtId="0" fontId="9" fillId="3" borderId="10" xfId="1" applyFont="1" applyFill="1" applyBorder="1"/>
    <xf numFmtId="0" fontId="9" fillId="4" borderId="10" xfId="1" applyFont="1" applyFill="1" applyBorder="1"/>
    <xf numFmtId="0" fontId="9" fillId="4" borderId="11" xfId="1" applyFont="1" applyFill="1" applyBorder="1"/>
    <xf numFmtId="0" fontId="9" fillId="0" borderId="0" xfId="1" applyFont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9" fillId="4" borderId="11" xfId="1" applyFont="1" applyFill="1" applyBorder="1" applyAlignment="1">
      <alignment horizontal="right"/>
    </xf>
    <xf numFmtId="0" fontId="11" fillId="0" borderId="0" xfId="1" applyFont="1"/>
    <xf numFmtId="0" fontId="13" fillId="0" borderId="0" xfId="2" applyFont="1" applyAlignment="1" applyProtection="1"/>
    <xf numFmtId="0" fontId="4" fillId="0" borderId="0" xfId="1" applyFont="1"/>
    <xf numFmtId="0" fontId="8" fillId="5" borderId="1" xfId="1" applyFont="1" applyFill="1" applyBorder="1"/>
    <xf numFmtId="0" fontId="8" fillId="5" borderId="1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right"/>
    </xf>
    <xf numFmtId="164" fontId="9" fillId="3" borderId="1" xfId="1" applyNumberFormat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165" fontId="9" fillId="3" borderId="1" xfId="1" applyNumberFormat="1" applyFont="1" applyFill="1" applyBorder="1"/>
    <xf numFmtId="2" fontId="9" fillId="4" borderId="1" xfId="1" applyNumberFormat="1" applyFont="1" applyFill="1" applyBorder="1"/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15" xfId="1" applyFont="1" applyBorder="1"/>
    <xf numFmtId="0" fontId="9" fillId="0" borderId="8" xfId="1" applyFont="1" applyBorder="1"/>
    <xf numFmtId="0" fontId="9" fillId="0" borderId="2" xfId="1" applyFont="1" applyBorder="1"/>
    <xf numFmtId="0" fontId="9" fillId="0" borderId="3" xfId="1" applyFont="1" applyBorder="1"/>
    <xf numFmtId="0" fontId="4" fillId="0" borderId="16" xfId="1" applyFont="1" applyBorder="1"/>
    <xf numFmtId="0" fontId="9" fillId="0" borderId="6" xfId="1" applyFont="1" applyBorder="1"/>
    <xf numFmtId="0" fontId="9" fillId="0" borderId="1" xfId="1" applyFont="1" applyBorder="1"/>
    <xf numFmtId="0" fontId="9" fillId="0" borderId="7" xfId="1" applyFont="1" applyBorder="1"/>
    <xf numFmtId="0" fontId="4" fillId="0" borderId="17" xfId="1" applyFont="1" applyBorder="1"/>
    <xf numFmtId="0" fontId="9" fillId="0" borderId="9" xfId="1" applyFont="1" applyBorder="1"/>
    <xf numFmtId="0" fontId="9" fillId="0" borderId="10" xfId="1" applyFont="1" applyBorder="1"/>
    <xf numFmtId="0" fontId="9" fillId="0" borderId="11" xfId="1" applyFont="1" applyBorder="1"/>
    <xf numFmtId="0" fontId="8" fillId="0" borderId="1" xfId="1" applyFont="1" applyBorder="1" applyAlignment="1">
      <alignment horizontal="right"/>
    </xf>
    <xf numFmtId="165" fontId="8" fillId="4" borderId="1" xfId="1" applyNumberFormat="1" applyFont="1" applyFill="1" applyBorder="1"/>
    <xf numFmtId="0" fontId="5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6" fillId="0" borderId="0" xfId="1" applyFont="1" applyAlignment="1">
      <alignment horizontal="left" indent="2"/>
    </xf>
    <xf numFmtId="0" fontId="18" fillId="0" borderId="0" xfId="1" applyFont="1"/>
    <xf numFmtId="0" fontId="19" fillId="0" borderId="0" xfId="1" applyFont="1" applyAlignment="1">
      <alignment horizontal="center"/>
    </xf>
    <xf numFmtId="0" fontId="3" fillId="6" borderId="1" xfId="1" applyFont="1" applyFill="1" applyBorder="1"/>
    <xf numFmtId="1" fontId="3" fillId="7" borderId="1" xfId="1" applyNumberFormat="1" applyFont="1" applyFill="1" applyBorder="1"/>
    <xf numFmtId="0" fontId="20" fillId="6" borderId="1" xfId="1" applyFont="1" applyFill="1" applyBorder="1"/>
    <xf numFmtId="0" fontId="20" fillId="6" borderId="1" xfId="1" applyFont="1" applyFill="1" applyBorder="1" applyAlignment="1">
      <alignment horizontal="center"/>
    </xf>
    <xf numFmtId="3" fontId="20" fillId="7" borderId="1" xfId="1" applyNumberFormat="1" applyFont="1" applyFill="1" applyBorder="1"/>
    <xf numFmtId="0" fontId="2" fillId="4" borderId="6" xfId="1" applyFill="1" applyBorder="1" applyAlignment="1">
      <alignment horizontal="center"/>
    </xf>
    <xf numFmtId="0" fontId="21" fillId="0" borderId="0" xfId="1" applyFont="1" applyAlignment="1">
      <alignment horizontal="left" indent="2"/>
    </xf>
    <xf numFmtId="166" fontId="20" fillId="7" borderId="1" xfId="1" applyNumberFormat="1" applyFont="1" applyFill="1" applyBorder="1"/>
    <xf numFmtId="166" fontId="2" fillId="4" borderId="6" xfId="1" applyNumberFormat="1" applyFill="1" applyBorder="1" applyAlignment="1">
      <alignment horizontal="center"/>
    </xf>
    <xf numFmtId="0" fontId="23" fillId="0" borderId="0" xfId="1" applyFont="1" applyAlignment="1">
      <alignment horizontal="left" indent="2"/>
    </xf>
    <xf numFmtId="0" fontId="19" fillId="0" borderId="0" xfId="1" applyFont="1" applyAlignment="1">
      <alignment horizontal="left" indent="1"/>
    </xf>
    <xf numFmtId="0" fontId="21" fillId="0" borderId="0" xfId="1" applyFont="1" applyAlignment="1">
      <alignment horizontal="left" vertical="center" indent="2"/>
    </xf>
    <xf numFmtId="0" fontId="24" fillId="0" borderId="0" xfId="1" applyFont="1" applyAlignment="1">
      <alignment horizontal="left" indent="2"/>
    </xf>
    <xf numFmtId="0" fontId="28" fillId="0" borderId="0" xfId="1" applyFont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8" fillId="0" borderId="0" xfId="1" applyFont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3" xfId="1" xr:uid="{7D4F2A99-D50A-433E-8CD0-48C25CE688E5}"/>
    <cellStyle name="Normal 4" xfId="3" xr:uid="{ADC03567-4711-42D6-AA29-A2D50FC66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114300</xdr:colOff>
      <xdr:row>11</xdr:row>
      <xdr:rowOff>88900</xdr:rowOff>
    </xdr:from>
    <xdr:ext cx="5454650" cy="175224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34B3F9-7109-45B9-B0EF-894E04110A48}"/>
            </a:ext>
          </a:extLst>
        </xdr:cNvPr>
        <xdr:cNvSpPr txBox="1"/>
      </xdr:nvSpPr>
      <xdr:spPr>
        <a:xfrm>
          <a:off x="2463800" y="2114550"/>
          <a:ext cx="5454650" cy="17522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 b="0"/>
            <a:t>Määrata sisestuskontrolli</a:t>
          </a:r>
          <a:r>
            <a:rPr lang="et-EE" sz="1400" b="0" baseline="0"/>
            <a:t> (valideerimise) reeglid, sisend- ja veateated.</a:t>
          </a:r>
        </a:p>
        <a:p>
          <a:r>
            <a:rPr lang="et-EE" sz="1400" b="0" baseline="0"/>
            <a:t>Sisendteade (</a:t>
          </a:r>
          <a:r>
            <a:rPr lang="et-EE" sz="1400" b="0" i="1" baseline="0"/>
            <a:t>Input Message</a:t>
          </a:r>
          <a:r>
            <a:rPr lang="et-EE" sz="1400" b="0" baseline="0"/>
            <a:t>) peaks olema võimalikult väike, et ei hakkaks ekraanil segama.</a:t>
          </a:r>
        </a:p>
        <a:p>
          <a:r>
            <a:rPr lang="et-EE" sz="1400" b="0" baseline="0"/>
            <a:t>Veateate (</a:t>
          </a:r>
          <a:r>
            <a:rPr lang="et-EE" sz="1400" b="0" i="1" baseline="0"/>
            <a:t>Error Alert</a:t>
          </a:r>
          <a:r>
            <a:rPr lang="et-EE" sz="1400" b="0" baseline="0"/>
            <a:t>) juures tuleb määrata ka kontrolli stiil (style): </a:t>
          </a:r>
          <a:r>
            <a:rPr lang="et-EE" sz="1400" b="0" i="1" baseline="0"/>
            <a:t>Stop</a:t>
          </a:r>
          <a:r>
            <a:rPr lang="et-EE" sz="1400" b="0" baseline="0"/>
            <a:t>, </a:t>
          </a:r>
          <a:r>
            <a:rPr lang="et-EE" sz="1400" b="0" i="1" baseline="0"/>
            <a:t>Warning</a:t>
          </a:r>
          <a:r>
            <a:rPr lang="et-EE" sz="1400" b="0" baseline="0"/>
            <a:t>, </a:t>
          </a:r>
          <a:r>
            <a:rPr lang="et-EE" sz="1400" b="0" i="1" baseline="0"/>
            <a:t>Information</a:t>
          </a:r>
          <a:r>
            <a:rPr lang="et-EE" sz="1400" b="0" baseline="0"/>
            <a:t>.</a:t>
          </a:r>
        </a:p>
        <a:p>
          <a:r>
            <a:rPr lang="et-EE" sz="1400" b="0" baseline="0"/>
            <a:t>NB! Loend, millest tuleb valida väärtusi, peaks olema järjestatud!</a:t>
          </a:r>
          <a:endParaRPr lang="et-EE" sz="1400" b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106364</xdr:colOff>
      <xdr:row>1</xdr:row>
      <xdr:rowOff>55562</xdr:rowOff>
    </xdr:from>
    <xdr:ext cx="9583736" cy="18362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DB77DF-A31D-41D0-80DD-DDBF35C51413}"/>
            </a:ext>
          </a:extLst>
        </xdr:cNvPr>
        <xdr:cNvSpPr txBox="1"/>
      </xdr:nvSpPr>
      <xdr:spPr>
        <a:xfrm>
          <a:off x="715964" y="236537"/>
          <a:ext cx="9583736" cy="18362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72000" rtlCol="0" anchor="t">
          <a:spAutoFit/>
        </a:bodyPr>
        <a:lstStyle/>
        <a:p>
          <a:r>
            <a:rPr lang="et-EE" sz="1200" b="1"/>
            <a:t>Ülesanne</a:t>
          </a:r>
        </a:p>
        <a:p>
          <a:endParaRPr lang="et-EE" sz="1200" b="1"/>
        </a:p>
        <a:p>
          <a:r>
            <a:rPr lang="et-EE" sz="1200" b="0"/>
            <a:t>Leida</a:t>
          </a:r>
          <a:r>
            <a:rPr lang="et-EE" sz="1200" b="0" baseline="0"/>
            <a:t> inimese ameti järgi palk (leht Abi). Kasutada erinevaid funktsioone: INDEX+MATCH, VLOOKUP, XLOOKUP, LOOKUP. </a:t>
          </a:r>
        </a:p>
        <a:p>
          <a:r>
            <a:rPr lang="et-EE" sz="1200" b="0" baseline="0"/>
            <a:t>NB! Tegemist on täpse otsinguga.</a:t>
          </a:r>
        </a:p>
        <a:p>
          <a:endParaRPr lang="et-EE" sz="1200" b="0"/>
        </a:p>
        <a:p>
          <a:r>
            <a:rPr lang="et-EE" sz="1200" b="0"/>
            <a:t>Leida kolme kõige noorema ja kolme kõige vanema inimese</a:t>
          </a:r>
          <a:r>
            <a:rPr lang="et-EE" sz="1200" b="0" baseline="0"/>
            <a:t> nimed.</a:t>
          </a:r>
        </a:p>
        <a:p>
          <a:r>
            <a:rPr lang="et-EE" sz="1200" b="0" baseline="0"/>
            <a:t>NB! Sünniajad on kõik erinevad.</a:t>
          </a:r>
        </a:p>
        <a:p>
          <a:endParaRPr lang="et-EE" sz="1200" b="0" baseline="0"/>
        </a:p>
        <a:p>
          <a:r>
            <a:rPr lang="et-EE" sz="1200" b="0" baseline="0"/>
            <a:t>Leida palkade aritmeetiline keskmine, mediaan (asendikeskmine), ja kvartiilid. Leida, mitu palka on igast kvartiilist suuremad.</a:t>
          </a:r>
          <a:endParaRPr lang="et-EE" sz="1200" b="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</xdr:colOff>
      <xdr:row>0</xdr:row>
      <xdr:rowOff>9938</xdr:rowOff>
    </xdr:from>
    <xdr:ext cx="5847938" cy="224328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2DB9C3-D120-4D8E-BC6B-3BAB729007F7}"/>
            </a:ext>
          </a:extLst>
        </xdr:cNvPr>
        <xdr:cNvSpPr txBox="1"/>
      </xdr:nvSpPr>
      <xdr:spPr>
        <a:xfrm>
          <a:off x="412" y="9938"/>
          <a:ext cx="5847938" cy="22432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72000" rtlCol="0" anchor="t">
          <a:spAutoFit/>
        </a:bodyPr>
        <a:lstStyle/>
        <a:p>
          <a:r>
            <a:rPr lang="et-EE" sz="1200" b="1"/>
            <a:t>Ülesanne</a:t>
          </a:r>
        </a:p>
        <a:p>
          <a:endParaRPr lang="et-EE" sz="600" b="1"/>
        </a:p>
        <a:p>
          <a:r>
            <a:rPr lang="et-EE" sz="1200"/>
            <a:t>Teha tabel, milles on 15 tudengi viie kontrolltöö juhuarvudena </a:t>
          </a:r>
        </a:p>
        <a:p>
          <a:r>
            <a:rPr lang="et-EE" sz="1200"/>
            <a:t>leitud tulemused (40-100 punkti, fn RANDBETWEEN). </a:t>
          </a:r>
        </a:p>
        <a:p>
          <a:endParaRPr lang="et-EE" sz="700"/>
        </a:p>
        <a:p>
          <a:r>
            <a:rPr lang="et-EE" sz="1200" baseline="0"/>
            <a:t>Punktidest hinde (0 kuni 5) leidmiseks moodustada otsitabelid (2 veergu: punktid ja hinded). NB! tegemist on vahemikuotsinguga. Kasutada punktidest hinde saamiseks erinevaid funktsioone: INDEX+MATCH, VLOOKUP, LOOKUP, XLOOKUP.</a:t>
          </a:r>
          <a:endParaRPr lang="et-EE" sz="1200"/>
        </a:p>
        <a:p>
          <a:endParaRPr lang="et-EE" sz="700"/>
        </a:p>
        <a:p>
          <a:r>
            <a:rPr lang="et-EE" sz="1200"/>
            <a:t>Leida koondhinne: viie hinde keskmine, mis antakse vaid juhul, kui kõik viis hinnet on vähemalt "ühed".</a:t>
          </a:r>
        </a:p>
        <a:p>
          <a:endParaRPr lang="et-EE" sz="600"/>
        </a:p>
        <a:p>
          <a:r>
            <a:rPr lang="et-EE" sz="1200"/>
            <a:t>Leida koondhinnete keskmine, mediaan ja kõige rohkem esinev hinne.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19050</xdr:rowOff>
    </xdr:from>
    <xdr:ext cx="7572375" cy="18362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D95FB3-9E05-41BD-825D-3B9A19E601CA}"/>
            </a:ext>
          </a:extLst>
        </xdr:cNvPr>
        <xdr:cNvSpPr txBox="1"/>
      </xdr:nvSpPr>
      <xdr:spPr>
        <a:xfrm>
          <a:off x="7315200" y="19050"/>
          <a:ext cx="7572375" cy="18362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72000" rtlCol="0" anchor="t">
          <a:spAutoFit/>
        </a:bodyPr>
        <a:lstStyle/>
        <a:p>
          <a:r>
            <a:rPr lang="et-EE" sz="1200" b="1"/>
            <a:t>Ülesanne</a:t>
          </a:r>
        </a:p>
        <a:p>
          <a:endParaRPr lang="et-EE" sz="1200" b="1"/>
        </a:p>
        <a:p>
          <a:r>
            <a:rPr lang="et-EE" sz="1200" b="0"/>
            <a:t>Kopeerida töölehelt Töötajad andmetabel nii, et palkade valemi asemel oleksid väärtused (PasteSpecial - Values).</a:t>
          </a:r>
        </a:p>
        <a:p>
          <a:endParaRPr lang="et-EE" sz="1200" b="0"/>
        </a:p>
        <a:p>
          <a:r>
            <a:rPr lang="et-EE" sz="1200" b="0"/>
            <a:t>Lisada veerg vanuse jaoks ja leida see valemiga.</a:t>
          </a:r>
        </a:p>
        <a:p>
          <a:endParaRPr lang="et-EE" sz="1200" b="0"/>
        </a:p>
        <a:p>
          <a:r>
            <a:rPr lang="et-EE" sz="1200" b="0"/>
            <a:t>Leida iga ameti kohta töötajate arv,</a:t>
          </a:r>
          <a:r>
            <a:rPr lang="et-EE" sz="1200" b="0" baseline="0"/>
            <a:t> nende palkade summa ja suurim palk</a:t>
          </a:r>
          <a:endParaRPr lang="et-EE" sz="1200" b="0"/>
        </a:p>
        <a:p>
          <a:endParaRPr lang="et-EE" sz="1200" b="0"/>
        </a:p>
        <a:p>
          <a:r>
            <a:rPr lang="et-EE" sz="1200" b="0"/>
            <a:t>Leida iga linna kohta keskmine vanus naiste</a:t>
          </a:r>
          <a:r>
            <a:rPr lang="et-EE" sz="1200" b="0" baseline="0"/>
            <a:t> ja meeste kohta eraldi. Üks valem sobib kopeerimiseks terve tabelikese jaoks.</a:t>
          </a:r>
          <a:endParaRPr lang="et-EE" sz="1200" b="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273050</xdr:colOff>
      <xdr:row>15</xdr:row>
      <xdr:rowOff>158750</xdr:rowOff>
    </xdr:from>
    <xdr:ext cx="4152900" cy="123313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501DA8-C7AC-47C9-BD9B-008C8B59F78F}"/>
            </a:ext>
          </a:extLst>
        </xdr:cNvPr>
        <xdr:cNvSpPr txBox="1"/>
      </xdr:nvSpPr>
      <xdr:spPr>
        <a:xfrm>
          <a:off x="3000375" y="2781300"/>
          <a:ext cx="4152900" cy="12331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08000" rIns="144000" bIns="108000" rtlCol="0" anchor="t">
          <a:spAutoFit/>
        </a:bodyPr>
        <a:lstStyle/>
        <a:p>
          <a:pPr>
            <a:spcAft>
              <a:spcPts val="600"/>
            </a:spcAft>
          </a:pPr>
          <a:r>
            <a:rPr lang="en-US" sz="1100"/>
            <a:t>Leida </a:t>
          </a:r>
          <a:r>
            <a:rPr lang="et-EE" sz="1100"/>
            <a:t>tabelisse Hinded </a:t>
          </a:r>
          <a:r>
            <a:rPr lang="en-US" sz="1100"/>
            <a:t>iga õppuri nimi ja aine nimetus</a:t>
          </a:r>
          <a:r>
            <a:rPr lang="et-EE" sz="1100"/>
            <a:t>.</a:t>
          </a:r>
        </a:p>
        <a:p>
          <a:pPr>
            <a:spcAft>
              <a:spcPts val="600"/>
            </a:spcAft>
          </a:pPr>
          <a:r>
            <a:rPr lang="en-US" sz="1100"/>
            <a:t>Leida</a:t>
          </a:r>
          <a:r>
            <a:rPr lang="et-EE" sz="1100"/>
            <a:t> Tabelisse Õppurid</a:t>
          </a:r>
          <a:r>
            <a:rPr lang="en-US" sz="1100"/>
            <a:t>, mitu ainet on</a:t>
          </a:r>
          <a:r>
            <a:rPr lang="et-EE" sz="1100"/>
            <a:t> iga</a:t>
          </a:r>
          <a:r>
            <a:rPr lang="en-US" sz="1100"/>
            <a:t> õppur sooritan</a:t>
          </a:r>
          <a:r>
            <a:rPr lang="et-EE" sz="1100"/>
            <a:t>ud ja mis on tema keskmine hinne.</a:t>
          </a:r>
        </a:p>
        <a:p>
          <a:pPr>
            <a:spcAft>
              <a:spcPts val="600"/>
            </a:spcAft>
          </a:pPr>
          <a:r>
            <a:rPr lang="et-EE" sz="1100"/>
            <a:t>Leida tabelisse</a:t>
          </a:r>
          <a:r>
            <a:rPr lang="et-EE" sz="1100" baseline="0"/>
            <a:t> Ained, mitu õppurit on iga ainet sooritanud ja mis on aines keskmine hinne.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ttu-my.sharepoint.com/Users/Irina%20Amitan/Documents/Dokumendid/irina/Sugis_16/Koolitus_2016/Kord_1/paev_1_teht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L1"/>
      <sheetName val="Müügid"/>
      <sheetName val="Hinnakiri"/>
      <sheetName val="Isikud"/>
      <sheetName val="FunctionIfS "/>
      <sheetName val="YL5"/>
      <sheetName val="Sheet2"/>
      <sheetName val="Isikud_2"/>
      <sheetName val="ab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C7" t="str">
            <v>Harjumaa</v>
          </cell>
          <cell r="E7" t="str">
            <v>Kuressaare</v>
          </cell>
        </row>
        <row r="8">
          <cell r="C8" t="str">
            <v>Harjumaa, Harku Vald</v>
          </cell>
          <cell r="E8" t="str">
            <v>Maardu</v>
          </cell>
        </row>
        <row r="9">
          <cell r="C9" t="str">
            <v>Harjumaa, Kuusalu Vald</v>
          </cell>
          <cell r="E9" t="str">
            <v>Narva</v>
          </cell>
        </row>
        <row r="10">
          <cell r="C10" t="str">
            <v>Harjumaa, Saku Alevik</v>
          </cell>
          <cell r="E10" t="str">
            <v>Pärnu</v>
          </cell>
        </row>
        <row r="11">
          <cell r="C11" t="str">
            <v>Harjumaa, Saku Vald</v>
          </cell>
          <cell r="E11" t="str">
            <v>Tallinn</v>
          </cell>
        </row>
        <row r="12">
          <cell r="C12" t="str">
            <v>Harjumaa, Saue Vald</v>
          </cell>
          <cell r="E12" t="str">
            <v>Tartu</v>
          </cell>
        </row>
        <row r="13">
          <cell r="C13" t="str">
            <v>Harjumaa, Viimsi Vald</v>
          </cell>
        </row>
        <row r="14">
          <cell r="C14" t="str">
            <v>Kuressaare</v>
          </cell>
        </row>
        <row r="15">
          <cell r="C15" t="str">
            <v>Maardu</v>
          </cell>
        </row>
        <row r="16">
          <cell r="C16" t="str">
            <v>Narva</v>
          </cell>
        </row>
        <row r="17">
          <cell r="C17" t="str">
            <v>Põlvamaa, Kõlleste Vald</v>
          </cell>
        </row>
        <row r="18">
          <cell r="C18" t="str">
            <v>Pärnu</v>
          </cell>
        </row>
        <row r="19">
          <cell r="C19" t="str">
            <v>Pärnumaa, Audru Vald</v>
          </cell>
        </row>
        <row r="20">
          <cell r="C20" t="str">
            <v>Tallinn</v>
          </cell>
        </row>
        <row r="21">
          <cell r="C21" t="str">
            <v>Tartu</v>
          </cell>
        </row>
        <row r="22">
          <cell r="C22" t="str">
            <v>Tartumaa</v>
          </cell>
        </row>
        <row r="23">
          <cell r="C23" t="str">
            <v>Tartumaa, Luunja Vald</v>
          </cell>
        </row>
        <row r="24">
          <cell r="C24" t="str">
            <v>Viljandimaa, Suure-Jaani Vald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9BC9-E510-4C99-BE95-9C8EF1F5EFEE}">
  <dimension ref="B3"/>
  <sheetViews>
    <sheetView showGridLines="0" tabSelected="1" workbookViewId="0"/>
  </sheetViews>
  <sheetFormatPr defaultRowHeight="14.5" x14ac:dyDescent="0.35"/>
  <sheetData>
    <row r="3" spans="2:2" ht="26" x14ac:dyDescent="0.35">
      <c r="B3" s="76" t="s">
        <v>230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5CAC-42C3-4938-A28B-5FB7E7D1CE3D}">
  <dimension ref="B3"/>
  <sheetViews>
    <sheetView showGridLines="0" workbookViewId="0"/>
  </sheetViews>
  <sheetFormatPr defaultRowHeight="14.5" x14ac:dyDescent="0.35"/>
  <sheetData>
    <row r="3" spans="2:2" ht="26" x14ac:dyDescent="0.35">
      <c r="B3" s="76" t="s">
        <v>295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65F4-4D5D-4E02-9AAD-39B363967A73}">
  <dimension ref="B2:F17"/>
  <sheetViews>
    <sheetView zoomScale="170" zoomScaleNormal="170" workbookViewId="0"/>
  </sheetViews>
  <sheetFormatPr defaultColWidth="8.7265625" defaultRowHeight="12.5" x14ac:dyDescent="0.25"/>
  <cols>
    <col min="1" max="1" width="3.26953125" style="5" customWidth="1"/>
    <col min="2" max="2" width="13.54296875" style="5" customWidth="1"/>
    <col min="3" max="3" width="13.81640625" style="5" bestFit="1" customWidth="1"/>
    <col min="4" max="5" width="8.7265625" style="5"/>
    <col min="6" max="6" width="16.1796875" style="5" customWidth="1"/>
    <col min="7" max="7" width="11.81640625" style="5" bestFit="1" customWidth="1"/>
    <col min="8" max="16384" width="8.7265625" style="5"/>
  </cols>
  <sheetData>
    <row r="2" spans="2:6" ht="17.5" x14ac:dyDescent="0.35">
      <c r="B2" s="77" t="s">
        <v>231</v>
      </c>
    </row>
    <row r="4" spans="2:6" ht="16.5" customHeight="1" x14ac:dyDescent="0.4">
      <c r="E4" s="78" t="s">
        <v>232</v>
      </c>
      <c r="F4" s="79"/>
    </row>
    <row r="5" spans="2:6" ht="14" x14ac:dyDescent="0.3">
      <c r="B5" s="80" t="s">
        <v>233</v>
      </c>
      <c r="C5" s="81" t="s">
        <v>234</v>
      </c>
      <c r="E5" s="82" t="s">
        <v>235</v>
      </c>
      <c r="F5" s="82" t="s">
        <v>13</v>
      </c>
    </row>
    <row r="6" spans="2:6" ht="14" x14ac:dyDescent="0.3">
      <c r="B6" s="83">
        <v>1</v>
      </c>
      <c r="C6" s="84" t="s">
        <v>236</v>
      </c>
      <c r="E6" s="84">
        <v>10</v>
      </c>
      <c r="F6" s="85" t="str" cm="1">
        <f t="array" ref="F6">INDEX(Kuu_nimetus,Kuu_nr)</f>
        <v>Oktoober</v>
      </c>
    </row>
    <row r="7" spans="2:6" ht="14" x14ac:dyDescent="0.3">
      <c r="B7" s="83">
        <v>2</v>
      </c>
      <c r="C7" s="84" t="s">
        <v>237</v>
      </c>
    </row>
    <row r="8" spans="2:6" ht="14" x14ac:dyDescent="0.3">
      <c r="B8" s="83">
        <v>3</v>
      </c>
      <c r="C8" s="84" t="s">
        <v>238</v>
      </c>
    </row>
    <row r="9" spans="2:6" ht="14" x14ac:dyDescent="0.3">
      <c r="B9" s="83">
        <v>4</v>
      </c>
      <c r="C9" s="84" t="s">
        <v>239</v>
      </c>
    </row>
    <row r="10" spans="2:6" ht="14" x14ac:dyDescent="0.3">
      <c r="B10" s="83">
        <v>5</v>
      </c>
      <c r="C10" s="84" t="s">
        <v>240</v>
      </c>
    </row>
    <row r="11" spans="2:6" ht="14" x14ac:dyDescent="0.3">
      <c r="B11" s="83">
        <v>6</v>
      </c>
      <c r="C11" s="84" t="s">
        <v>241</v>
      </c>
    </row>
    <row r="12" spans="2:6" ht="14" x14ac:dyDescent="0.3">
      <c r="B12" s="83">
        <v>7</v>
      </c>
      <c r="C12" s="84" t="s">
        <v>242</v>
      </c>
    </row>
    <row r="13" spans="2:6" ht="14" x14ac:dyDescent="0.3">
      <c r="B13" s="83">
        <v>8</v>
      </c>
      <c r="C13" s="84" t="s">
        <v>243</v>
      </c>
    </row>
    <row r="14" spans="2:6" ht="14" x14ac:dyDescent="0.3">
      <c r="B14" s="83">
        <v>9</v>
      </c>
      <c r="C14" s="84" t="s">
        <v>244</v>
      </c>
    </row>
    <row r="15" spans="2:6" ht="14" x14ac:dyDescent="0.3">
      <c r="B15" s="83">
        <v>10</v>
      </c>
      <c r="C15" s="84" t="s">
        <v>245</v>
      </c>
    </row>
    <row r="16" spans="2:6" ht="14" x14ac:dyDescent="0.3">
      <c r="B16" s="83">
        <v>11</v>
      </c>
      <c r="C16" s="84" t="s">
        <v>246</v>
      </c>
    </row>
    <row r="17" spans="2:3" ht="14" x14ac:dyDescent="0.3">
      <c r="B17" s="83">
        <v>12</v>
      </c>
      <c r="C17" s="84" t="s">
        <v>247</v>
      </c>
    </row>
  </sheetData>
  <dataValidations count="1">
    <dataValidation type="list" allowBlank="1" showInputMessage="1" showErrorMessage="1" sqref="E6" xr:uid="{098AB39E-8F99-443D-A63E-78F815AADDD0}">
      <formula1>$B$6:$B$17</formula1>
    </dataValidation>
  </dataValidations>
  <pageMargins left="0.7" right="0.7" top="0.75" bottom="0.75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6490-C0E9-4037-BE99-13CB40530BED}">
  <dimension ref="B2:F22"/>
  <sheetViews>
    <sheetView zoomScale="160" zoomScaleNormal="160" workbookViewId="0"/>
  </sheetViews>
  <sheetFormatPr defaultColWidth="8.7265625" defaultRowHeight="12.5" x14ac:dyDescent="0.25"/>
  <cols>
    <col min="1" max="1" width="3.26953125" style="5" customWidth="1"/>
    <col min="2" max="2" width="7.1796875" style="5" customWidth="1"/>
    <col min="3" max="3" width="16.81640625" style="5" customWidth="1"/>
    <col min="4" max="4" width="8.7265625" style="5"/>
    <col min="5" max="5" width="17.1796875" style="5" customWidth="1"/>
    <col min="6" max="6" width="14.453125" style="5" bestFit="1" customWidth="1"/>
    <col min="7" max="7" width="11.81640625" style="5" bestFit="1" customWidth="1"/>
    <col min="8" max="16384" width="8.7265625" style="5"/>
  </cols>
  <sheetData>
    <row r="2" spans="2:6" ht="17.5" x14ac:dyDescent="0.35">
      <c r="B2" s="86" t="s">
        <v>248</v>
      </c>
    </row>
    <row r="4" spans="2:6" ht="20" x14ac:dyDescent="0.4">
      <c r="E4" s="78" t="s">
        <v>249</v>
      </c>
      <c r="F4" s="79"/>
    </row>
    <row r="5" spans="2:6" ht="14" x14ac:dyDescent="0.3">
      <c r="B5" s="80" t="s">
        <v>250</v>
      </c>
      <c r="C5" s="80" t="s">
        <v>251</v>
      </c>
      <c r="E5" s="82" t="s">
        <v>252</v>
      </c>
      <c r="F5" s="82" t="s">
        <v>253</v>
      </c>
    </row>
    <row r="6" spans="2:6" ht="14" x14ac:dyDescent="0.3">
      <c r="B6" s="82">
        <v>1</v>
      </c>
      <c r="C6" s="84" t="s">
        <v>254</v>
      </c>
      <c r="E6" s="84" t="s">
        <v>255</v>
      </c>
      <c r="F6" s="85">
        <f>MATCH(Inimene,Ees__ja_peremini,0)</f>
        <v>8</v>
      </c>
    </row>
    <row r="7" spans="2:6" ht="14" x14ac:dyDescent="0.3">
      <c r="B7" s="82">
        <v>2</v>
      </c>
      <c r="C7" s="84" t="s">
        <v>256</v>
      </c>
    </row>
    <row r="8" spans="2:6" ht="14" x14ac:dyDescent="0.3">
      <c r="B8" s="82">
        <v>3</v>
      </c>
      <c r="C8" s="84" t="s">
        <v>257</v>
      </c>
    </row>
    <row r="9" spans="2:6" ht="14" x14ac:dyDescent="0.3">
      <c r="B9" s="82">
        <v>4</v>
      </c>
      <c r="C9" s="84" t="s">
        <v>258</v>
      </c>
    </row>
    <row r="10" spans="2:6" ht="14" x14ac:dyDescent="0.3">
      <c r="B10" s="82">
        <v>5</v>
      </c>
      <c r="C10" s="84" t="s">
        <v>259</v>
      </c>
    </row>
    <row r="11" spans="2:6" ht="14" x14ac:dyDescent="0.3">
      <c r="B11" s="82">
        <v>6</v>
      </c>
      <c r="C11" s="84" t="s">
        <v>260</v>
      </c>
    </row>
    <row r="12" spans="2:6" ht="14" x14ac:dyDescent="0.3">
      <c r="B12" s="82">
        <v>7</v>
      </c>
      <c r="C12" s="84" t="s">
        <v>261</v>
      </c>
    </row>
    <row r="13" spans="2:6" ht="14" x14ac:dyDescent="0.3">
      <c r="B13" s="82">
        <v>8</v>
      </c>
      <c r="C13" s="84" t="s">
        <v>255</v>
      </c>
    </row>
    <row r="14" spans="2:6" ht="14" x14ac:dyDescent="0.3">
      <c r="B14" s="82">
        <v>9</v>
      </c>
      <c r="C14" s="84" t="s">
        <v>262</v>
      </c>
    </row>
    <row r="15" spans="2:6" ht="14" x14ac:dyDescent="0.3">
      <c r="B15" s="82">
        <v>10</v>
      </c>
      <c r="C15" s="84" t="s">
        <v>263</v>
      </c>
    </row>
    <row r="16" spans="2:6" ht="14" x14ac:dyDescent="0.3">
      <c r="B16" s="82">
        <v>11</v>
      </c>
      <c r="C16" s="84" t="s">
        <v>264</v>
      </c>
    </row>
    <row r="17" spans="2:3" ht="14" x14ac:dyDescent="0.3">
      <c r="B17" s="82">
        <v>12</v>
      </c>
      <c r="C17" s="84" t="s">
        <v>265</v>
      </c>
    </row>
    <row r="18" spans="2:3" ht="14" x14ac:dyDescent="0.3">
      <c r="B18" s="82">
        <v>13</v>
      </c>
      <c r="C18" s="84" t="s">
        <v>266</v>
      </c>
    </row>
    <row r="19" spans="2:3" ht="14" x14ac:dyDescent="0.3">
      <c r="B19" s="82">
        <v>14</v>
      </c>
      <c r="C19" s="84" t="s">
        <v>267</v>
      </c>
    </row>
    <row r="20" spans="2:3" ht="14" x14ac:dyDescent="0.3">
      <c r="B20" s="82">
        <v>15</v>
      </c>
      <c r="C20" s="84" t="s">
        <v>268</v>
      </c>
    </row>
    <row r="21" spans="2:3" ht="14" x14ac:dyDescent="0.3">
      <c r="B21" s="82">
        <v>16</v>
      </c>
      <c r="C21" s="84" t="s">
        <v>269</v>
      </c>
    </row>
    <row r="22" spans="2:3" ht="14" x14ac:dyDescent="0.3">
      <c r="B22" s="82">
        <v>17</v>
      </c>
      <c r="C22" s="84" t="s">
        <v>270</v>
      </c>
    </row>
  </sheetData>
  <dataValidations count="1">
    <dataValidation type="list" allowBlank="1" showInputMessage="1" showErrorMessage="1" sqref="E6" xr:uid="{94E0173F-2A81-4DC3-983F-F6B0E434B935}">
      <formula1>$C$6:$C$22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07AC-01E3-4810-AA8F-06BEC8AA1F5D}">
  <dimension ref="B2:F22"/>
  <sheetViews>
    <sheetView zoomScale="160" zoomScaleNormal="160" workbookViewId="0"/>
  </sheetViews>
  <sheetFormatPr defaultColWidth="8.7265625" defaultRowHeight="12.5" x14ac:dyDescent="0.25"/>
  <cols>
    <col min="1" max="1" width="3.26953125" style="5" customWidth="1"/>
    <col min="2" max="2" width="18.26953125" style="5" customWidth="1"/>
    <col min="3" max="3" width="10" style="5" bestFit="1" customWidth="1"/>
    <col min="4" max="4" width="8.7265625" style="5"/>
    <col min="5" max="5" width="15.7265625" style="5" customWidth="1"/>
    <col min="6" max="6" width="13.54296875" style="5" customWidth="1"/>
    <col min="7" max="7" width="11.81640625" style="5" bestFit="1" customWidth="1"/>
    <col min="8" max="16384" width="8.7265625" style="5"/>
  </cols>
  <sheetData>
    <row r="2" spans="2:6" ht="17.5" x14ac:dyDescent="0.35">
      <c r="B2" s="77" t="s">
        <v>231</v>
      </c>
    </row>
    <row r="3" spans="2:6" ht="17.5" x14ac:dyDescent="0.35">
      <c r="B3" s="86" t="s">
        <v>248</v>
      </c>
    </row>
    <row r="4" spans="2:6" ht="20" x14ac:dyDescent="0.4">
      <c r="E4" s="78" t="s">
        <v>271</v>
      </c>
      <c r="F4" s="79"/>
    </row>
    <row r="5" spans="2:6" ht="14" x14ac:dyDescent="0.3">
      <c r="B5" s="80" t="s">
        <v>251</v>
      </c>
      <c r="C5" s="81" t="s">
        <v>41</v>
      </c>
      <c r="E5" s="82" t="s">
        <v>252</v>
      </c>
      <c r="F5" s="82" t="s">
        <v>272</v>
      </c>
    </row>
    <row r="6" spans="2:6" ht="14" x14ac:dyDescent="0.3">
      <c r="B6" s="82" t="s">
        <v>254</v>
      </c>
      <c r="C6" s="87">
        <v>1151.6175000000003</v>
      </c>
      <c r="E6" s="87" t="s">
        <v>262</v>
      </c>
      <c r="F6" s="88">
        <f>INDEX(Palk,MATCH(Inimene,Ees__ja_peremini,0))</f>
        <v>1143.4500000000003</v>
      </c>
    </row>
    <row r="7" spans="2:6" ht="14" x14ac:dyDescent="0.3">
      <c r="B7" s="82" t="s">
        <v>256</v>
      </c>
      <c r="C7" s="87">
        <v>1551.825</v>
      </c>
    </row>
    <row r="8" spans="2:6" ht="14" x14ac:dyDescent="0.3">
      <c r="B8" s="82" t="s">
        <v>257</v>
      </c>
      <c r="C8" s="87">
        <v>816.75000000000011</v>
      </c>
    </row>
    <row r="9" spans="2:6" ht="14" x14ac:dyDescent="0.3">
      <c r="B9" s="82" t="s">
        <v>258</v>
      </c>
      <c r="C9" s="87">
        <v>1470.1500000000003</v>
      </c>
    </row>
    <row r="10" spans="2:6" ht="14" x14ac:dyDescent="0.3">
      <c r="B10" s="82" t="s">
        <v>259</v>
      </c>
      <c r="C10" s="87">
        <v>1094.4450000000002</v>
      </c>
    </row>
    <row r="11" spans="2:6" ht="14" x14ac:dyDescent="0.3">
      <c r="B11" s="82" t="s">
        <v>260</v>
      </c>
      <c r="C11" s="87">
        <v>1633.5000000000002</v>
      </c>
    </row>
    <row r="12" spans="2:6" ht="14" x14ac:dyDescent="0.3">
      <c r="B12" s="82" t="s">
        <v>261</v>
      </c>
      <c r="C12" s="87">
        <v>1094.4450000000002</v>
      </c>
    </row>
    <row r="13" spans="2:6" ht="14" x14ac:dyDescent="0.3">
      <c r="B13" s="82" t="s">
        <v>255</v>
      </c>
      <c r="C13" s="87">
        <v>1813.1850000000004</v>
      </c>
    </row>
    <row r="14" spans="2:6" ht="14" x14ac:dyDescent="0.3">
      <c r="B14" s="82" t="s">
        <v>262</v>
      </c>
      <c r="C14" s="87">
        <v>1143.4500000000003</v>
      </c>
    </row>
    <row r="15" spans="2:6" ht="14" x14ac:dyDescent="0.3">
      <c r="B15" s="82" t="s">
        <v>263</v>
      </c>
      <c r="C15" s="87">
        <v>898.42500000000007</v>
      </c>
    </row>
    <row r="16" spans="2:6" ht="14" x14ac:dyDescent="0.3">
      <c r="B16" s="82" t="s">
        <v>264</v>
      </c>
      <c r="C16" s="87">
        <v>980.1</v>
      </c>
    </row>
    <row r="17" spans="2:3" ht="14" x14ac:dyDescent="0.3">
      <c r="B17" s="82" t="s">
        <v>265</v>
      </c>
      <c r="C17" s="87">
        <v>1404.8100000000002</v>
      </c>
    </row>
    <row r="18" spans="2:3" ht="14" x14ac:dyDescent="0.3">
      <c r="B18" s="82" t="s">
        <v>266</v>
      </c>
      <c r="C18" s="87">
        <v>1306.8000000000004</v>
      </c>
    </row>
    <row r="19" spans="2:3" ht="14" x14ac:dyDescent="0.3">
      <c r="B19" s="82" t="s">
        <v>267</v>
      </c>
      <c r="C19" s="87">
        <v>931.09500000000014</v>
      </c>
    </row>
    <row r="20" spans="2:3" ht="14" x14ac:dyDescent="0.3">
      <c r="B20" s="82" t="s">
        <v>268</v>
      </c>
      <c r="C20" s="87">
        <v>1110.7800000000002</v>
      </c>
    </row>
    <row r="21" spans="2:3" ht="14" x14ac:dyDescent="0.3">
      <c r="B21" s="82" t="s">
        <v>269</v>
      </c>
      <c r="C21" s="87">
        <v>1600.8300000000004</v>
      </c>
    </row>
    <row r="22" spans="2:3" ht="14" x14ac:dyDescent="0.3">
      <c r="B22" s="82" t="s">
        <v>270</v>
      </c>
      <c r="C22" s="87">
        <v>816.75000000000011</v>
      </c>
    </row>
  </sheetData>
  <dataValidations count="1">
    <dataValidation type="list" allowBlank="1" showInputMessage="1" showErrorMessage="1" sqref="E6" xr:uid="{4D6BA17A-AFFE-47D5-BF71-E5FBE83F6A6D}">
      <formula1>$B$6:$B$22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6E00-50FC-4018-9379-6B81FA29D24E}">
  <dimension ref="A2:I23"/>
  <sheetViews>
    <sheetView zoomScale="160" zoomScaleNormal="160" workbookViewId="0"/>
  </sheetViews>
  <sheetFormatPr defaultColWidth="8.7265625" defaultRowHeight="12.5" x14ac:dyDescent="0.25"/>
  <cols>
    <col min="1" max="1" width="3.1796875" style="5" customWidth="1"/>
    <col min="2" max="2" width="18.26953125" style="5" customWidth="1"/>
    <col min="3" max="5" width="11.26953125" style="5" bestFit="1" customWidth="1"/>
    <col min="6" max="6" width="9.1796875" style="5" customWidth="1"/>
    <col min="7" max="7" width="14.81640625" style="5" customWidth="1"/>
    <col min="8" max="9" width="11.81640625" style="5" bestFit="1" customWidth="1"/>
    <col min="10" max="16384" width="8.7265625" style="5"/>
  </cols>
  <sheetData>
    <row r="2" spans="1:9" ht="17.5" x14ac:dyDescent="0.35">
      <c r="B2" s="77" t="s">
        <v>231</v>
      </c>
    </row>
    <row r="3" spans="1:9" ht="17.5" x14ac:dyDescent="0.35">
      <c r="B3" s="86" t="s">
        <v>248</v>
      </c>
    </row>
    <row r="4" spans="1:9" ht="20" x14ac:dyDescent="0.4">
      <c r="A4" s="89"/>
    </row>
    <row r="5" spans="1:9" ht="20" x14ac:dyDescent="0.4">
      <c r="F5" s="90"/>
      <c r="G5" s="78" t="s">
        <v>271</v>
      </c>
    </row>
    <row r="6" spans="1:9" ht="14" x14ac:dyDescent="0.3">
      <c r="B6" s="80" t="s">
        <v>251</v>
      </c>
      <c r="C6" s="81" t="s">
        <v>280</v>
      </c>
      <c r="D6" s="81" t="s">
        <v>281</v>
      </c>
      <c r="E6" s="81" t="s">
        <v>282</v>
      </c>
      <c r="G6" s="82" t="s">
        <v>252</v>
      </c>
      <c r="H6" s="82" t="s">
        <v>273</v>
      </c>
      <c r="I6" s="82" t="s">
        <v>272</v>
      </c>
    </row>
    <row r="7" spans="1:9" ht="14" x14ac:dyDescent="0.3">
      <c r="B7" s="82" t="s">
        <v>254</v>
      </c>
      <c r="C7" s="87">
        <v>1151.6175000000003</v>
      </c>
      <c r="D7" s="87">
        <f>C7/1.1</f>
        <v>1046.9250000000002</v>
      </c>
      <c r="E7" s="87">
        <f>D7/1.1</f>
        <v>951.75000000000011</v>
      </c>
      <c r="G7" s="87" t="s">
        <v>265</v>
      </c>
      <c r="H7" s="81" t="s">
        <v>282</v>
      </c>
      <c r="I7" s="88">
        <f>INDEX(palgad,MATCH(Inimene,inimesed,0),MATCH(Aasta,aastad,0))</f>
        <v>1161</v>
      </c>
    </row>
    <row r="8" spans="1:9" ht="14" x14ac:dyDescent="0.3">
      <c r="B8" s="82" t="s">
        <v>256</v>
      </c>
      <c r="C8" s="87">
        <v>1551.825</v>
      </c>
      <c r="D8" s="87">
        <f t="shared" ref="D8:E23" si="0">C8/1.1</f>
        <v>1410.75</v>
      </c>
      <c r="E8" s="87">
        <f t="shared" si="0"/>
        <v>1282.5</v>
      </c>
    </row>
    <row r="9" spans="1:9" ht="14" x14ac:dyDescent="0.3">
      <c r="B9" s="82" t="s">
        <v>257</v>
      </c>
      <c r="C9" s="87">
        <v>816.75000000000011</v>
      </c>
      <c r="D9" s="87">
        <f t="shared" si="0"/>
        <v>742.5</v>
      </c>
      <c r="E9" s="87">
        <f t="shared" si="0"/>
        <v>675</v>
      </c>
    </row>
    <row r="10" spans="1:9" ht="14" x14ac:dyDescent="0.3">
      <c r="B10" s="82" t="s">
        <v>258</v>
      </c>
      <c r="C10" s="87">
        <v>1470.1500000000003</v>
      </c>
      <c r="D10" s="87">
        <f t="shared" si="0"/>
        <v>1336.5000000000002</v>
      </c>
      <c r="E10" s="87">
        <f t="shared" si="0"/>
        <v>1215</v>
      </c>
    </row>
    <row r="11" spans="1:9" ht="14" x14ac:dyDescent="0.3">
      <c r="B11" s="82" t="s">
        <v>259</v>
      </c>
      <c r="C11" s="87">
        <v>1094.4450000000002</v>
      </c>
      <c r="D11" s="87">
        <f t="shared" si="0"/>
        <v>994.95</v>
      </c>
      <c r="E11" s="87">
        <f t="shared" si="0"/>
        <v>904.5</v>
      </c>
    </row>
    <row r="12" spans="1:9" ht="14" x14ac:dyDescent="0.3">
      <c r="B12" s="82" t="s">
        <v>260</v>
      </c>
      <c r="C12" s="87">
        <v>1633.5000000000002</v>
      </c>
      <c r="D12" s="87">
        <f t="shared" si="0"/>
        <v>1485</v>
      </c>
      <c r="E12" s="87">
        <f t="shared" si="0"/>
        <v>1350</v>
      </c>
    </row>
    <row r="13" spans="1:9" ht="14" x14ac:dyDescent="0.3">
      <c r="B13" s="82" t="s">
        <v>261</v>
      </c>
      <c r="C13" s="87">
        <v>1094.4450000000002</v>
      </c>
      <c r="D13" s="87">
        <f t="shared" si="0"/>
        <v>994.95</v>
      </c>
      <c r="E13" s="87">
        <f t="shared" si="0"/>
        <v>904.5</v>
      </c>
    </row>
    <row r="14" spans="1:9" ht="14" x14ac:dyDescent="0.3">
      <c r="B14" s="82" t="s">
        <v>255</v>
      </c>
      <c r="C14" s="87">
        <v>1813.1850000000004</v>
      </c>
      <c r="D14" s="87">
        <f t="shared" si="0"/>
        <v>1648.3500000000001</v>
      </c>
      <c r="E14" s="87">
        <f t="shared" si="0"/>
        <v>1498.5</v>
      </c>
    </row>
    <row r="15" spans="1:9" ht="14" x14ac:dyDescent="0.3">
      <c r="B15" s="82" t="s">
        <v>262</v>
      </c>
      <c r="C15" s="87">
        <v>1143.4500000000003</v>
      </c>
      <c r="D15" s="87">
        <f t="shared" si="0"/>
        <v>1039.5000000000002</v>
      </c>
      <c r="E15" s="87">
        <f t="shared" si="0"/>
        <v>945.00000000000011</v>
      </c>
    </row>
    <row r="16" spans="1:9" ht="14" x14ac:dyDescent="0.3">
      <c r="B16" s="82" t="s">
        <v>263</v>
      </c>
      <c r="C16" s="87">
        <v>898.42500000000007</v>
      </c>
      <c r="D16" s="87">
        <f t="shared" si="0"/>
        <v>816.75</v>
      </c>
      <c r="E16" s="87">
        <f t="shared" si="0"/>
        <v>742.49999999999989</v>
      </c>
    </row>
    <row r="17" spans="2:5" ht="14" x14ac:dyDescent="0.3">
      <c r="B17" s="82" t="s">
        <v>264</v>
      </c>
      <c r="C17" s="87">
        <v>980.1</v>
      </c>
      <c r="D17" s="87">
        <f t="shared" si="0"/>
        <v>891</v>
      </c>
      <c r="E17" s="87">
        <f t="shared" si="0"/>
        <v>809.99999999999989</v>
      </c>
    </row>
    <row r="18" spans="2:5" ht="14" x14ac:dyDescent="0.3">
      <c r="B18" s="82" t="s">
        <v>265</v>
      </c>
      <c r="C18" s="87">
        <v>1404.8100000000002</v>
      </c>
      <c r="D18" s="87">
        <f t="shared" si="0"/>
        <v>1277.1000000000001</v>
      </c>
      <c r="E18" s="87">
        <f t="shared" si="0"/>
        <v>1161</v>
      </c>
    </row>
    <row r="19" spans="2:5" ht="14" x14ac:dyDescent="0.3">
      <c r="B19" s="82" t="s">
        <v>266</v>
      </c>
      <c r="C19" s="87">
        <v>1306.8000000000004</v>
      </c>
      <c r="D19" s="87">
        <f t="shared" si="0"/>
        <v>1188.0000000000002</v>
      </c>
      <c r="E19" s="87">
        <f t="shared" si="0"/>
        <v>1080.0000000000002</v>
      </c>
    </row>
    <row r="20" spans="2:5" ht="14" x14ac:dyDescent="0.3">
      <c r="B20" s="82" t="s">
        <v>267</v>
      </c>
      <c r="C20" s="87">
        <v>931.09500000000014</v>
      </c>
      <c r="D20" s="87">
        <f t="shared" si="0"/>
        <v>846.45</v>
      </c>
      <c r="E20" s="87">
        <f t="shared" si="0"/>
        <v>769.5</v>
      </c>
    </row>
    <row r="21" spans="2:5" ht="14" x14ac:dyDescent="0.3">
      <c r="B21" s="82" t="s">
        <v>268</v>
      </c>
      <c r="C21" s="87">
        <v>1110.7800000000002</v>
      </c>
      <c r="D21" s="87">
        <f t="shared" si="0"/>
        <v>1009.8000000000001</v>
      </c>
      <c r="E21" s="87">
        <f t="shared" si="0"/>
        <v>918</v>
      </c>
    </row>
    <row r="22" spans="2:5" ht="14" x14ac:dyDescent="0.3">
      <c r="B22" s="82" t="s">
        <v>269</v>
      </c>
      <c r="C22" s="87">
        <v>1600.8300000000004</v>
      </c>
      <c r="D22" s="87">
        <f t="shared" si="0"/>
        <v>1455.3000000000002</v>
      </c>
      <c r="E22" s="87">
        <f t="shared" si="0"/>
        <v>1323</v>
      </c>
    </row>
    <row r="23" spans="2:5" ht="14" x14ac:dyDescent="0.3">
      <c r="B23" s="82" t="s">
        <v>270</v>
      </c>
      <c r="C23" s="87">
        <v>816.75000000000011</v>
      </c>
      <c r="D23" s="87">
        <f t="shared" si="0"/>
        <v>742.5</v>
      </c>
      <c r="E23" s="87">
        <f t="shared" si="0"/>
        <v>675</v>
      </c>
    </row>
  </sheetData>
  <dataValidations count="2">
    <dataValidation type="list" allowBlank="1" showInputMessage="1" showErrorMessage="1" sqref="G7" xr:uid="{BFF91D18-CEBE-4A9E-B7E2-C9B41F45B879}">
      <formula1>$B$7:$B$23</formula1>
    </dataValidation>
    <dataValidation type="list" allowBlank="1" showInputMessage="1" showErrorMessage="1" sqref="H7" xr:uid="{8B73DC61-E62F-4780-8B4A-C7B04D169F80}">
      <formula1>aastad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AC19-1157-4E7A-B54A-5428B44D78A2}">
  <dimension ref="B2:F22"/>
  <sheetViews>
    <sheetView zoomScale="160" zoomScaleNormal="160" workbookViewId="0"/>
  </sheetViews>
  <sheetFormatPr defaultColWidth="8.7265625" defaultRowHeight="12.5" x14ac:dyDescent="0.25"/>
  <cols>
    <col min="1" max="1" width="3.26953125" style="5" customWidth="1"/>
    <col min="2" max="2" width="18.26953125" style="5" customWidth="1"/>
    <col min="3" max="3" width="10" style="5" bestFit="1" customWidth="1"/>
    <col min="4" max="4" width="8.7265625" style="5"/>
    <col min="5" max="5" width="15.26953125" style="5" customWidth="1"/>
    <col min="6" max="6" width="14.453125" style="5" bestFit="1" customWidth="1"/>
    <col min="7" max="7" width="11.81640625" style="5" bestFit="1" customWidth="1"/>
    <col min="8" max="16384" width="8.7265625" style="5"/>
  </cols>
  <sheetData>
    <row r="2" spans="2:6" ht="17.5" x14ac:dyDescent="0.25">
      <c r="B2" s="91" t="s">
        <v>293</v>
      </c>
    </row>
    <row r="4" spans="2:6" ht="20" x14ac:dyDescent="0.4">
      <c r="E4" s="78" t="s">
        <v>274</v>
      </c>
      <c r="F4" s="79"/>
    </row>
    <row r="5" spans="2:6" ht="14" x14ac:dyDescent="0.3">
      <c r="B5" s="80" t="s">
        <v>251</v>
      </c>
      <c r="C5" s="81" t="s">
        <v>41</v>
      </c>
      <c r="E5" s="82" t="s">
        <v>252</v>
      </c>
      <c r="F5" s="82" t="s">
        <v>272</v>
      </c>
    </row>
    <row r="6" spans="2:6" ht="14" x14ac:dyDescent="0.3">
      <c r="B6" s="82" t="s">
        <v>254</v>
      </c>
      <c r="C6" s="87">
        <v>1151.6175000000003</v>
      </c>
      <c r="E6" s="87" t="s">
        <v>256</v>
      </c>
      <c r="F6" s="88">
        <f>VLOOKUP(Inimene,tabel,2,0)</f>
        <v>1551.825</v>
      </c>
    </row>
    <row r="7" spans="2:6" ht="14" x14ac:dyDescent="0.3">
      <c r="B7" s="82" t="s">
        <v>256</v>
      </c>
      <c r="C7" s="87">
        <v>1551.825</v>
      </c>
    </row>
    <row r="8" spans="2:6" ht="14" x14ac:dyDescent="0.3">
      <c r="B8" s="82" t="s">
        <v>257</v>
      </c>
      <c r="C8" s="87">
        <v>816.75000000000011</v>
      </c>
    </row>
    <row r="9" spans="2:6" ht="14" x14ac:dyDescent="0.3">
      <c r="B9" s="82" t="s">
        <v>258</v>
      </c>
      <c r="C9" s="87">
        <v>1470.1500000000003</v>
      </c>
    </row>
    <row r="10" spans="2:6" ht="14" x14ac:dyDescent="0.3">
      <c r="B10" s="82" t="s">
        <v>259</v>
      </c>
      <c r="C10" s="87">
        <v>1094.4450000000002</v>
      </c>
    </row>
    <row r="11" spans="2:6" ht="14" x14ac:dyDescent="0.3">
      <c r="B11" s="82" t="s">
        <v>260</v>
      </c>
      <c r="C11" s="87">
        <v>1633.5000000000002</v>
      </c>
    </row>
    <row r="12" spans="2:6" ht="14" x14ac:dyDescent="0.3">
      <c r="B12" s="82" t="s">
        <v>261</v>
      </c>
      <c r="C12" s="87">
        <v>1094.4450000000002</v>
      </c>
    </row>
    <row r="13" spans="2:6" ht="14" x14ac:dyDescent="0.3">
      <c r="B13" s="82" t="s">
        <v>255</v>
      </c>
      <c r="C13" s="87">
        <v>1813.1850000000004</v>
      </c>
    </row>
    <row r="14" spans="2:6" ht="14" x14ac:dyDescent="0.3">
      <c r="B14" s="82" t="s">
        <v>262</v>
      </c>
      <c r="C14" s="87">
        <v>1143.4500000000003</v>
      </c>
    </row>
    <row r="15" spans="2:6" ht="14" x14ac:dyDescent="0.3">
      <c r="B15" s="82" t="s">
        <v>263</v>
      </c>
      <c r="C15" s="87">
        <v>898.42500000000007</v>
      </c>
    </row>
    <row r="16" spans="2:6" ht="14" x14ac:dyDescent="0.3">
      <c r="B16" s="82" t="s">
        <v>264</v>
      </c>
      <c r="C16" s="87">
        <v>980.1</v>
      </c>
    </row>
    <row r="17" spans="2:3" ht="14" x14ac:dyDescent="0.3">
      <c r="B17" s="82" t="s">
        <v>265</v>
      </c>
      <c r="C17" s="87">
        <v>1404.8100000000002</v>
      </c>
    </row>
    <row r="18" spans="2:3" ht="14" x14ac:dyDescent="0.3">
      <c r="B18" s="82" t="s">
        <v>266</v>
      </c>
      <c r="C18" s="87">
        <v>1306.8000000000004</v>
      </c>
    </row>
    <row r="19" spans="2:3" ht="14" x14ac:dyDescent="0.3">
      <c r="B19" s="82" t="s">
        <v>267</v>
      </c>
      <c r="C19" s="87">
        <v>931.09500000000014</v>
      </c>
    </row>
    <row r="20" spans="2:3" ht="14" x14ac:dyDescent="0.3">
      <c r="B20" s="82" t="s">
        <v>268</v>
      </c>
      <c r="C20" s="87">
        <v>1110.7800000000002</v>
      </c>
    </row>
    <row r="21" spans="2:3" ht="14" x14ac:dyDescent="0.3">
      <c r="B21" s="82" t="s">
        <v>269</v>
      </c>
      <c r="C21" s="87">
        <v>1600.8300000000004</v>
      </c>
    </row>
    <row r="22" spans="2:3" ht="14" x14ac:dyDescent="0.3">
      <c r="B22" s="82" t="s">
        <v>270</v>
      </c>
      <c r="C22" s="87">
        <v>816.75000000000011</v>
      </c>
    </row>
  </sheetData>
  <dataValidations count="1">
    <dataValidation type="list" allowBlank="1" showInputMessage="1" showErrorMessage="1" sqref="E6" xr:uid="{E385FA24-2960-4932-BE7F-406AF0FC9CF1}">
      <formula1>$B$6:$B$22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76F4-E88D-406D-90BB-D26FE499A52B}">
  <dimension ref="B2:F22"/>
  <sheetViews>
    <sheetView zoomScale="140" zoomScaleNormal="140" workbookViewId="0"/>
  </sheetViews>
  <sheetFormatPr defaultColWidth="8.7265625" defaultRowHeight="12.5" x14ac:dyDescent="0.25"/>
  <cols>
    <col min="1" max="1" width="3.26953125" style="5" customWidth="1"/>
    <col min="2" max="2" width="18.26953125" style="5" customWidth="1"/>
    <col min="3" max="3" width="10" style="5" bestFit="1" customWidth="1"/>
    <col min="4" max="4" width="8.7265625" style="5"/>
    <col min="5" max="5" width="15.26953125" style="5" customWidth="1"/>
    <col min="6" max="6" width="14.453125" style="5" bestFit="1" customWidth="1"/>
    <col min="7" max="7" width="11.81640625" style="5" bestFit="1" customWidth="1"/>
    <col min="8" max="16384" width="8.7265625" style="5"/>
  </cols>
  <sheetData>
    <row r="2" spans="2:6" ht="17.5" x14ac:dyDescent="0.25">
      <c r="B2" s="91" t="s">
        <v>279</v>
      </c>
    </row>
    <row r="4" spans="2:6" ht="20" x14ac:dyDescent="0.4">
      <c r="E4" s="78" t="s">
        <v>294</v>
      </c>
      <c r="F4" s="79"/>
    </row>
    <row r="5" spans="2:6" ht="14" x14ac:dyDescent="0.3">
      <c r="B5" s="80" t="s">
        <v>251</v>
      </c>
      <c r="C5" s="81" t="s">
        <v>41</v>
      </c>
      <c r="E5" s="82" t="s">
        <v>252</v>
      </c>
      <c r="F5" s="82" t="s">
        <v>272</v>
      </c>
    </row>
    <row r="6" spans="2:6" ht="14" x14ac:dyDescent="0.3">
      <c r="B6" s="82" t="s">
        <v>254</v>
      </c>
      <c r="C6" s="87">
        <v>1151.6175000000003</v>
      </c>
      <c r="E6" s="87" t="s">
        <v>264</v>
      </c>
      <c r="F6" s="88">
        <f>_xlfn.XLOOKUP(Inimene,Ees__ja_peremini,Palk)</f>
        <v>980.1</v>
      </c>
    </row>
    <row r="7" spans="2:6" ht="14" x14ac:dyDescent="0.3">
      <c r="B7" s="82" t="s">
        <v>256</v>
      </c>
      <c r="C7" s="87">
        <v>1551.825</v>
      </c>
    </row>
    <row r="8" spans="2:6" ht="14" x14ac:dyDescent="0.3">
      <c r="B8" s="82" t="s">
        <v>257</v>
      </c>
      <c r="C8" s="87">
        <v>816.75000000000011</v>
      </c>
    </row>
    <row r="9" spans="2:6" ht="14" x14ac:dyDescent="0.3">
      <c r="B9" s="82" t="s">
        <v>258</v>
      </c>
      <c r="C9" s="87">
        <v>1470.1500000000003</v>
      </c>
    </row>
    <row r="10" spans="2:6" ht="14" x14ac:dyDescent="0.3">
      <c r="B10" s="82" t="s">
        <v>259</v>
      </c>
      <c r="C10" s="87">
        <v>1094.4450000000002</v>
      </c>
    </row>
    <row r="11" spans="2:6" ht="14" x14ac:dyDescent="0.3">
      <c r="B11" s="82" t="s">
        <v>260</v>
      </c>
      <c r="C11" s="87">
        <v>1633.5000000000002</v>
      </c>
    </row>
    <row r="12" spans="2:6" ht="14" x14ac:dyDescent="0.3">
      <c r="B12" s="82" t="s">
        <v>261</v>
      </c>
      <c r="C12" s="87">
        <v>1094.4450000000002</v>
      </c>
    </row>
    <row r="13" spans="2:6" ht="14" x14ac:dyDescent="0.3">
      <c r="B13" s="82" t="s">
        <v>255</v>
      </c>
      <c r="C13" s="87">
        <v>1813.1850000000004</v>
      </c>
    </row>
    <row r="14" spans="2:6" ht="14" x14ac:dyDescent="0.3">
      <c r="B14" s="82" t="s">
        <v>262</v>
      </c>
      <c r="C14" s="87">
        <v>1143.4500000000003</v>
      </c>
    </row>
    <row r="15" spans="2:6" ht="14" x14ac:dyDescent="0.3">
      <c r="B15" s="82" t="s">
        <v>263</v>
      </c>
      <c r="C15" s="87">
        <v>898.42500000000007</v>
      </c>
    </row>
    <row r="16" spans="2:6" ht="14" x14ac:dyDescent="0.3">
      <c r="B16" s="82" t="s">
        <v>264</v>
      </c>
      <c r="C16" s="87">
        <v>980.1</v>
      </c>
    </row>
    <row r="17" spans="2:3" ht="14" x14ac:dyDescent="0.3">
      <c r="B17" s="82" t="s">
        <v>265</v>
      </c>
      <c r="C17" s="87">
        <v>1404.8100000000002</v>
      </c>
    </row>
    <row r="18" spans="2:3" ht="14" x14ac:dyDescent="0.3">
      <c r="B18" s="82" t="s">
        <v>266</v>
      </c>
      <c r="C18" s="87">
        <v>1306.8000000000004</v>
      </c>
    </row>
    <row r="19" spans="2:3" ht="14" x14ac:dyDescent="0.3">
      <c r="B19" s="82" t="s">
        <v>267</v>
      </c>
      <c r="C19" s="87">
        <v>931.09500000000014</v>
      </c>
    </row>
    <row r="20" spans="2:3" ht="14" x14ac:dyDescent="0.3">
      <c r="B20" s="82" t="s">
        <v>268</v>
      </c>
      <c r="C20" s="87">
        <v>1110.7800000000002</v>
      </c>
    </row>
    <row r="21" spans="2:3" ht="14" x14ac:dyDescent="0.3">
      <c r="B21" s="82" t="s">
        <v>269</v>
      </c>
      <c r="C21" s="87">
        <v>1600.8300000000004</v>
      </c>
    </row>
    <row r="22" spans="2:3" ht="14" x14ac:dyDescent="0.3">
      <c r="B22" s="82" t="s">
        <v>270</v>
      </c>
      <c r="C22" s="87">
        <v>816.75000000000011</v>
      </c>
    </row>
  </sheetData>
  <dataValidations count="1">
    <dataValidation type="list" allowBlank="1" showInputMessage="1" showErrorMessage="1" sqref="E6" xr:uid="{4F5A9228-9D1B-485D-A38B-455FFC149E54}">
      <formula1>$B$6:$B$22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441D-11DE-4B24-860C-D14B30D7A14B}">
  <dimension ref="B2:H22"/>
  <sheetViews>
    <sheetView zoomScale="150" zoomScaleNormal="150" workbookViewId="0"/>
  </sheetViews>
  <sheetFormatPr defaultColWidth="8.7265625" defaultRowHeight="12.5" x14ac:dyDescent="0.25"/>
  <cols>
    <col min="1" max="1" width="3.453125" style="5" customWidth="1"/>
    <col min="2" max="2" width="18.26953125" style="5" customWidth="1"/>
    <col min="3" max="3" width="10" style="5" bestFit="1" customWidth="1"/>
    <col min="4" max="4" width="8.7265625" style="5"/>
    <col min="5" max="5" width="15.54296875" style="5" customWidth="1"/>
    <col min="6" max="6" width="14.453125" style="5" bestFit="1" customWidth="1"/>
    <col min="7" max="7" width="11.81640625" style="5" bestFit="1" customWidth="1"/>
    <col min="8" max="16384" width="8.7265625" style="5"/>
  </cols>
  <sheetData>
    <row r="2" spans="2:8" ht="18" x14ac:dyDescent="0.4">
      <c r="B2" s="92" t="s">
        <v>275</v>
      </c>
      <c r="H2" s="93" t="s">
        <v>283</v>
      </c>
    </row>
    <row r="4" spans="2:8" ht="20" x14ac:dyDescent="0.4">
      <c r="E4" s="78" t="s">
        <v>276</v>
      </c>
      <c r="F4" s="79"/>
    </row>
    <row r="5" spans="2:8" ht="14" x14ac:dyDescent="0.3">
      <c r="B5" s="80" t="s">
        <v>251</v>
      </c>
      <c r="C5" s="81" t="s">
        <v>41</v>
      </c>
      <c r="E5" s="82" t="s">
        <v>252</v>
      </c>
      <c r="F5" s="82" t="s">
        <v>272</v>
      </c>
    </row>
    <row r="6" spans="2:8" ht="14" x14ac:dyDescent="0.3">
      <c r="B6" s="82" t="s">
        <v>259</v>
      </c>
      <c r="C6" s="87">
        <v>1094.4450000000002</v>
      </c>
      <c r="E6" s="87" t="s">
        <v>258</v>
      </c>
      <c r="F6" s="88">
        <f>LOOKUP(Inimene,Ees__ja_peremini,Palk)</f>
        <v>1470.1500000000003</v>
      </c>
    </row>
    <row r="7" spans="2:8" ht="14" x14ac:dyDescent="0.3">
      <c r="B7" s="82" t="s">
        <v>260</v>
      </c>
      <c r="C7" s="87">
        <v>1633.5000000000002</v>
      </c>
    </row>
    <row r="8" spans="2:8" ht="14" x14ac:dyDescent="0.3">
      <c r="B8" s="82" t="s">
        <v>254</v>
      </c>
      <c r="C8" s="87">
        <v>1151.6175000000003</v>
      </c>
    </row>
    <row r="9" spans="2:8" ht="14" x14ac:dyDescent="0.3">
      <c r="B9" s="82" t="s">
        <v>264</v>
      </c>
      <c r="C9" s="87">
        <v>980.1</v>
      </c>
    </row>
    <row r="10" spans="2:8" ht="14" x14ac:dyDescent="0.3">
      <c r="B10" s="82" t="s">
        <v>269</v>
      </c>
      <c r="C10" s="87">
        <v>1600.8300000000004</v>
      </c>
    </row>
    <row r="11" spans="2:8" ht="14" x14ac:dyDescent="0.3">
      <c r="B11" s="82" t="s">
        <v>268</v>
      </c>
      <c r="C11" s="87">
        <v>1110.7800000000002</v>
      </c>
    </row>
    <row r="12" spans="2:8" ht="14" x14ac:dyDescent="0.3">
      <c r="B12" s="82" t="s">
        <v>256</v>
      </c>
      <c r="C12" s="87">
        <v>1551.825</v>
      </c>
    </row>
    <row r="13" spans="2:8" ht="14" x14ac:dyDescent="0.3">
      <c r="B13" s="82" t="s">
        <v>262</v>
      </c>
      <c r="C13" s="87">
        <v>1143.4500000000003</v>
      </c>
    </row>
    <row r="14" spans="2:8" ht="14" x14ac:dyDescent="0.3">
      <c r="B14" s="82" t="s">
        <v>258</v>
      </c>
      <c r="C14" s="87">
        <v>1470.1500000000003</v>
      </c>
    </row>
    <row r="15" spans="2:8" ht="14" x14ac:dyDescent="0.3">
      <c r="B15" s="82" t="s">
        <v>266</v>
      </c>
      <c r="C15" s="87">
        <v>1306.8000000000004</v>
      </c>
    </row>
    <row r="16" spans="2:8" ht="14" x14ac:dyDescent="0.3">
      <c r="B16" s="82" t="s">
        <v>270</v>
      </c>
      <c r="C16" s="87">
        <v>816.75000000000011</v>
      </c>
    </row>
    <row r="17" spans="2:3" ht="14" x14ac:dyDescent="0.3">
      <c r="B17" s="82" t="s">
        <v>261</v>
      </c>
      <c r="C17" s="87">
        <v>1094.4450000000002</v>
      </c>
    </row>
    <row r="18" spans="2:3" ht="14" x14ac:dyDescent="0.3">
      <c r="B18" s="82" t="s">
        <v>255</v>
      </c>
      <c r="C18" s="87">
        <v>1813.1850000000004</v>
      </c>
    </row>
    <row r="19" spans="2:3" ht="14" x14ac:dyDescent="0.3">
      <c r="B19" s="82" t="s">
        <v>257</v>
      </c>
      <c r="C19" s="87">
        <v>816.75000000000011</v>
      </c>
    </row>
    <row r="20" spans="2:3" ht="14" x14ac:dyDescent="0.3">
      <c r="B20" s="82" t="s">
        <v>267</v>
      </c>
      <c r="C20" s="87">
        <v>931.09500000000014</v>
      </c>
    </row>
    <row r="21" spans="2:3" ht="14" x14ac:dyDescent="0.3">
      <c r="B21" s="82" t="s">
        <v>263</v>
      </c>
      <c r="C21" s="87">
        <v>898.42500000000007</v>
      </c>
    </row>
    <row r="22" spans="2:3" ht="14" x14ac:dyDescent="0.3">
      <c r="B22" s="82" t="s">
        <v>265</v>
      </c>
      <c r="C22" s="87">
        <v>1404.8100000000002</v>
      </c>
    </row>
  </sheetData>
  <sortState xmlns:xlrd2="http://schemas.microsoft.com/office/spreadsheetml/2017/richdata2" ref="B6:C22">
    <sortCondition ref="B11:B22"/>
  </sortState>
  <dataValidations count="1">
    <dataValidation type="list" allowBlank="1" showInputMessage="1" showErrorMessage="1" sqref="E6" xr:uid="{151DEC20-156D-4512-A3E2-FA62DC690B7B}">
      <formula1>$B$6:$B$22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B1C7-B365-407F-ABCF-FCC857F3E07C}">
  <dimension ref="B3:J10"/>
  <sheetViews>
    <sheetView zoomScale="130" zoomScaleNormal="130" workbookViewId="0">
      <selection activeCell="C40" sqref="C40"/>
    </sheetView>
  </sheetViews>
  <sheetFormatPr defaultRowHeight="14.5" x14ac:dyDescent="0.35"/>
  <cols>
    <col min="2" max="2" width="14.54296875" customWidth="1"/>
    <col min="3" max="3" width="11.54296875" customWidth="1"/>
    <col min="4" max="4" width="34.26953125" bestFit="1" customWidth="1"/>
    <col min="5" max="5" width="25.54296875" customWidth="1"/>
    <col min="6" max="6" width="26.7265625" customWidth="1"/>
  </cols>
  <sheetData>
    <row r="3" spans="2:10" x14ac:dyDescent="0.35">
      <c r="J3" s="11"/>
    </row>
    <row r="4" spans="2:10" x14ac:dyDescent="0.35">
      <c r="C4" s="11" t="s">
        <v>171</v>
      </c>
      <c r="D4" s="11" t="s">
        <v>168</v>
      </c>
      <c r="E4" s="11" t="s">
        <v>169</v>
      </c>
      <c r="F4" s="11" t="s">
        <v>170</v>
      </c>
    </row>
    <row r="5" spans="2:10" x14ac:dyDescent="0.35">
      <c r="B5" t="s">
        <v>158</v>
      </c>
      <c r="C5" s="9"/>
      <c r="D5" s="15" t="s">
        <v>183</v>
      </c>
    </row>
    <row r="6" spans="2:10" x14ac:dyDescent="0.35">
      <c r="B6" t="s">
        <v>159</v>
      </c>
      <c r="C6" s="9"/>
      <c r="D6" s="15" t="s">
        <v>184</v>
      </c>
    </row>
    <row r="7" spans="2:10" x14ac:dyDescent="0.35">
      <c r="B7" t="s">
        <v>160</v>
      </c>
      <c r="C7" s="9"/>
      <c r="D7" s="15" t="s">
        <v>174</v>
      </c>
      <c r="E7" t="s">
        <v>175</v>
      </c>
      <c r="F7" t="s">
        <v>181</v>
      </c>
    </row>
    <row r="8" spans="2:10" x14ac:dyDescent="0.35">
      <c r="B8" t="s">
        <v>167</v>
      </c>
      <c r="C8" s="9"/>
      <c r="D8" s="15" t="s">
        <v>277</v>
      </c>
    </row>
    <row r="9" spans="2:10" x14ac:dyDescent="0.35">
      <c r="B9" t="s">
        <v>172</v>
      </c>
      <c r="C9" s="9"/>
      <c r="D9" s="15" t="s">
        <v>173</v>
      </c>
      <c r="E9" t="s">
        <v>176</v>
      </c>
      <c r="F9" t="s">
        <v>180</v>
      </c>
    </row>
    <row r="10" spans="2:10" x14ac:dyDescent="0.35">
      <c r="B10" t="s">
        <v>177</v>
      </c>
      <c r="C10" s="9"/>
      <c r="D10" s="15" t="s">
        <v>178</v>
      </c>
      <c r="E10" t="s">
        <v>179</v>
      </c>
      <c r="F10" t="s">
        <v>182</v>
      </c>
    </row>
  </sheetData>
  <sortState xmlns:xlrd2="http://schemas.microsoft.com/office/spreadsheetml/2017/richdata2" ref="J4:J9">
    <sortCondition ref="J6:J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0F22-81DB-454E-A22E-F234A3900BC4}">
  <dimension ref="B15:Q106"/>
  <sheetViews>
    <sheetView topLeftCell="B1" zoomScaleNormal="100" workbookViewId="0">
      <selection activeCell="B1" sqref="B1"/>
    </sheetView>
  </sheetViews>
  <sheetFormatPr defaultRowHeight="14.5" x14ac:dyDescent="0.35"/>
  <cols>
    <col min="2" max="2" width="16.453125" customWidth="1"/>
    <col min="3" max="3" width="17.453125" customWidth="1"/>
    <col min="5" max="5" width="12" customWidth="1"/>
    <col min="6" max="6" width="15.453125" customWidth="1"/>
    <col min="7" max="7" width="8" customWidth="1"/>
    <col min="12" max="12" width="4.453125" customWidth="1"/>
    <col min="13" max="13" width="19" customWidth="1"/>
    <col min="14" max="14" width="13.453125" bestFit="1" customWidth="1"/>
    <col min="15" max="15" width="13.7265625" bestFit="1" customWidth="1"/>
  </cols>
  <sheetData>
    <row r="15" spans="7:9" x14ac:dyDescent="0.35">
      <c r="G15" s="75" t="str">
        <f ca="1">IF(G19="","",_xlfn.FORMULATEXT(G19))</f>
        <v/>
      </c>
      <c r="H15" s="75" t="str">
        <f ca="1">IF(H19="","",_xlfn.FORMULATEXT(H19))</f>
        <v/>
      </c>
      <c r="I15" s="75" t="str">
        <f ca="1">IF(I19="","",_xlfn.FORMULATEXT(I19))</f>
        <v/>
      </c>
    </row>
    <row r="16" spans="7:9" x14ac:dyDescent="0.35">
      <c r="G16" s="75"/>
      <c r="H16" s="75"/>
      <c r="I16" s="75"/>
    </row>
    <row r="18" spans="2:15" x14ac:dyDescent="0.35">
      <c r="B18" s="12" t="s">
        <v>9</v>
      </c>
      <c r="C18" s="12" t="s">
        <v>155</v>
      </c>
      <c r="D18" s="12" t="s">
        <v>40</v>
      </c>
      <c r="E18" s="12" t="s">
        <v>43</v>
      </c>
      <c r="F18" s="12" t="s">
        <v>42</v>
      </c>
      <c r="G18" s="12" t="s">
        <v>41</v>
      </c>
      <c r="H18" s="12" t="s">
        <v>41</v>
      </c>
      <c r="I18" s="12" t="s">
        <v>41</v>
      </c>
      <c r="J18" s="12" t="s">
        <v>41</v>
      </c>
      <c r="K18" s="10"/>
      <c r="M18" s="75" t="str">
        <f ca="1">IF(M21="","",_xlfn.FORMULATEXT(M21))</f>
        <v/>
      </c>
      <c r="N18" s="75" t="str">
        <f ca="1">IF(N21="","",_xlfn.FORMULATEXT(N21))</f>
        <v/>
      </c>
      <c r="O18" s="75" t="str">
        <f ca="1">IF(O21="","",_xlfn.FORMULATEXT(O21))</f>
        <v/>
      </c>
    </row>
    <row r="19" spans="2:15" ht="16" x14ac:dyDescent="0.4">
      <c r="B19" s="9" t="s">
        <v>103</v>
      </c>
      <c r="C19" s="94">
        <v>28363</v>
      </c>
      <c r="D19" s="9" t="s">
        <v>45</v>
      </c>
      <c r="E19" s="9" t="s">
        <v>54</v>
      </c>
      <c r="F19" s="9" t="s">
        <v>66</v>
      </c>
      <c r="G19" s="9"/>
      <c r="H19" s="9"/>
      <c r="I19" s="9"/>
      <c r="J19" s="9"/>
      <c r="M19" s="14" t="s">
        <v>156</v>
      </c>
    </row>
    <row r="20" spans="2:15" x14ac:dyDescent="0.35">
      <c r="B20" s="9" t="s">
        <v>151</v>
      </c>
      <c r="C20" s="94">
        <v>30164</v>
      </c>
      <c r="D20" s="9" t="s">
        <v>52</v>
      </c>
      <c r="E20" s="9" t="s">
        <v>50</v>
      </c>
      <c r="F20" s="9" t="s">
        <v>53</v>
      </c>
      <c r="G20" s="95"/>
      <c r="H20" s="9"/>
      <c r="I20" s="9"/>
      <c r="J20" s="9"/>
      <c r="M20" s="11" t="s">
        <v>284</v>
      </c>
      <c r="N20" s="11" t="s">
        <v>9</v>
      </c>
      <c r="O20" s="11" t="s">
        <v>42</v>
      </c>
    </row>
    <row r="21" spans="2:15" x14ac:dyDescent="0.35">
      <c r="B21" s="9" t="s">
        <v>76</v>
      </c>
      <c r="C21" s="94">
        <v>27521</v>
      </c>
      <c r="D21" s="9" t="s">
        <v>52</v>
      </c>
      <c r="E21" s="9" t="s">
        <v>50</v>
      </c>
      <c r="F21" s="9" t="s">
        <v>75</v>
      </c>
      <c r="G21" s="95"/>
      <c r="H21" s="9"/>
      <c r="I21" s="9"/>
      <c r="J21" s="9"/>
      <c r="L21" s="11">
        <v>1</v>
      </c>
    </row>
    <row r="22" spans="2:15" x14ac:dyDescent="0.35">
      <c r="B22" s="9" t="s">
        <v>116</v>
      </c>
      <c r="C22" s="94">
        <v>24390</v>
      </c>
      <c r="D22" s="9" t="s">
        <v>45</v>
      </c>
      <c r="E22" s="9" t="s">
        <v>58</v>
      </c>
      <c r="F22" s="9" t="s">
        <v>57</v>
      </c>
      <c r="G22" s="95"/>
      <c r="H22" s="9"/>
      <c r="I22" s="9"/>
      <c r="J22" s="9"/>
      <c r="L22" s="11">
        <v>2</v>
      </c>
    </row>
    <row r="23" spans="2:15" x14ac:dyDescent="0.35">
      <c r="B23" s="9" t="s">
        <v>65</v>
      </c>
      <c r="C23" s="94">
        <v>30279</v>
      </c>
      <c r="D23" s="9" t="s">
        <v>45</v>
      </c>
      <c r="E23" s="9" t="s">
        <v>67</v>
      </c>
      <c r="F23" s="9" t="s">
        <v>66</v>
      </c>
      <c r="G23" s="95"/>
      <c r="H23" s="9"/>
      <c r="I23" s="9"/>
      <c r="J23" s="9"/>
      <c r="L23" s="11">
        <v>3</v>
      </c>
    </row>
    <row r="24" spans="2:15" x14ac:dyDescent="0.35">
      <c r="B24" s="9" t="s">
        <v>146</v>
      </c>
      <c r="C24" s="94">
        <v>31604</v>
      </c>
      <c r="D24" s="9" t="s">
        <v>52</v>
      </c>
      <c r="E24" s="9" t="s">
        <v>54</v>
      </c>
      <c r="F24" s="9" t="s">
        <v>75</v>
      </c>
      <c r="G24" s="95"/>
      <c r="H24" s="9"/>
      <c r="I24" s="9"/>
      <c r="J24" s="9"/>
    </row>
    <row r="25" spans="2:15" x14ac:dyDescent="0.35">
      <c r="B25" s="9" t="s">
        <v>48</v>
      </c>
      <c r="C25" s="94">
        <v>27969</v>
      </c>
      <c r="D25" s="9" t="s">
        <v>45</v>
      </c>
      <c r="E25" s="9" t="s">
        <v>50</v>
      </c>
      <c r="F25" s="9" t="s">
        <v>49</v>
      </c>
      <c r="G25" s="95"/>
      <c r="H25" s="9"/>
      <c r="I25" s="9"/>
      <c r="J25" s="9"/>
    </row>
    <row r="26" spans="2:15" x14ac:dyDescent="0.35">
      <c r="B26" s="9" t="s">
        <v>135</v>
      </c>
      <c r="C26" s="94">
        <v>31265</v>
      </c>
      <c r="D26" s="9" t="s">
        <v>45</v>
      </c>
      <c r="E26" s="9" t="s">
        <v>85</v>
      </c>
      <c r="F26" s="9" t="s">
        <v>82</v>
      </c>
      <c r="G26" s="95"/>
      <c r="H26" s="9"/>
      <c r="I26" s="9"/>
      <c r="J26" s="9"/>
    </row>
    <row r="27" spans="2:15" x14ac:dyDescent="0.35">
      <c r="B27" s="9" t="s">
        <v>111</v>
      </c>
      <c r="C27" s="94">
        <v>26122</v>
      </c>
      <c r="D27" s="9" t="s">
        <v>52</v>
      </c>
      <c r="E27" s="9" t="s">
        <v>63</v>
      </c>
      <c r="F27" s="9" t="s">
        <v>53</v>
      </c>
      <c r="G27" s="95"/>
      <c r="H27" s="9"/>
      <c r="I27" s="9"/>
      <c r="J27" s="9"/>
      <c r="M27" s="75" t="str">
        <f ca="1">IF(M30="","",_xlfn.FORMULATEXT(M30))</f>
        <v/>
      </c>
      <c r="N27" s="75" t="str">
        <f ca="1">IF(N30="","",_xlfn.FORMULATEXT(N30))</f>
        <v/>
      </c>
      <c r="O27" s="75" t="str">
        <f ca="1">IF(O30="","",_xlfn.FORMULATEXT(O30))</f>
        <v/>
      </c>
    </row>
    <row r="28" spans="2:15" ht="16" x14ac:dyDescent="0.4">
      <c r="B28" s="9" t="s">
        <v>149</v>
      </c>
      <c r="C28" s="94">
        <v>29659</v>
      </c>
      <c r="D28" s="9" t="s">
        <v>52</v>
      </c>
      <c r="E28" s="9" t="s">
        <v>61</v>
      </c>
      <c r="F28" s="9" t="s">
        <v>49</v>
      </c>
      <c r="G28" s="95"/>
      <c r="H28" s="9"/>
      <c r="I28" s="9"/>
      <c r="J28" s="9"/>
      <c r="M28" s="14" t="s">
        <v>157</v>
      </c>
    </row>
    <row r="29" spans="2:15" x14ac:dyDescent="0.35">
      <c r="B29" s="9" t="s">
        <v>102</v>
      </c>
      <c r="C29" s="94">
        <v>30749</v>
      </c>
      <c r="D29" s="9" t="s">
        <v>52</v>
      </c>
      <c r="E29" s="9" t="s">
        <v>96</v>
      </c>
      <c r="F29" s="9" t="s">
        <v>53</v>
      </c>
      <c r="G29" s="95"/>
      <c r="H29" s="9"/>
      <c r="I29" s="9"/>
      <c r="J29" s="9"/>
      <c r="M29" s="11" t="s">
        <v>285</v>
      </c>
      <c r="N29" s="11" t="s">
        <v>9</v>
      </c>
      <c r="O29" s="11" t="s">
        <v>42</v>
      </c>
    </row>
    <row r="30" spans="2:15" x14ac:dyDescent="0.35">
      <c r="B30" s="9" t="s">
        <v>123</v>
      </c>
      <c r="C30" s="94">
        <v>30847</v>
      </c>
      <c r="D30" s="9" t="s">
        <v>45</v>
      </c>
      <c r="E30" s="9" t="s">
        <v>80</v>
      </c>
      <c r="F30" s="9" t="s">
        <v>53</v>
      </c>
      <c r="G30" s="95"/>
      <c r="H30" s="9"/>
      <c r="I30" s="9"/>
      <c r="J30" s="9"/>
      <c r="L30" s="11">
        <v>1</v>
      </c>
    </row>
    <row r="31" spans="2:15" x14ac:dyDescent="0.35">
      <c r="B31" s="9" t="s">
        <v>150</v>
      </c>
      <c r="C31" s="94">
        <v>33995</v>
      </c>
      <c r="D31" s="9" t="s">
        <v>52</v>
      </c>
      <c r="E31" s="9" t="s">
        <v>69</v>
      </c>
      <c r="F31" s="9" t="s">
        <v>57</v>
      </c>
      <c r="G31" s="95"/>
      <c r="H31" s="9"/>
      <c r="I31" s="9"/>
      <c r="J31" s="9"/>
      <c r="L31" s="11">
        <v>2</v>
      </c>
    </row>
    <row r="32" spans="2:15" x14ac:dyDescent="0.35">
      <c r="B32" s="9" t="s">
        <v>92</v>
      </c>
      <c r="C32" s="94">
        <v>23531</v>
      </c>
      <c r="D32" s="9" t="s">
        <v>52</v>
      </c>
      <c r="E32" s="9" t="s">
        <v>80</v>
      </c>
      <c r="F32" s="9" t="s">
        <v>53</v>
      </c>
      <c r="G32" s="95"/>
      <c r="H32" s="9"/>
      <c r="I32" s="9"/>
      <c r="J32" s="9"/>
      <c r="L32" s="11">
        <v>3</v>
      </c>
    </row>
    <row r="33" spans="2:17" x14ac:dyDescent="0.35">
      <c r="B33" s="9" t="s">
        <v>132</v>
      </c>
      <c r="C33" s="94">
        <v>31304</v>
      </c>
      <c r="D33" s="9" t="s">
        <v>45</v>
      </c>
      <c r="E33" s="9" t="s">
        <v>61</v>
      </c>
      <c r="F33" s="9" t="s">
        <v>46</v>
      </c>
      <c r="G33" s="95"/>
      <c r="H33" s="9"/>
      <c r="I33" s="9"/>
      <c r="J33" s="9"/>
    </row>
    <row r="34" spans="2:17" x14ac:dyDescent="0.35">
      <c r="B34" s="9" t="s">
        <v>99</v>
      </c>
      <c r="C34" s="94">
        <v>27727</v>
      </c>
      <c r="D34" s="9" t="s">
        <v>52</v>
      </c>
      <c r="E34" s="9" t="s">
        <v>73</v>
      </c>
      <c r="F34" s="9" t="s">
        <v>53</v>
      </c>
      <c r="G34" s="95"/>
      <c r="H34" s="9"/>
      <c r="I34" s="9"/>
      <c r="J34" s="9"/>
    </row>
    <row r="35" spans="2:17" x14ac:dyDescent="0.35">
      <c r="B35" s="9" t="s">
        <v>90</v>
      </c>
      <c r="C35" s="94">
        <v>27074</v>
      </c>
      <c r="D35" s="9" t="s">
        <v>52</v>
      </c>
      <c r="E35" s="9" t="s">
        <v>85</v>
      </c>
      <c r="F35" s="9" t="s">
        <v>75</v>
      </c>
      <c r="G35" s="95"/>
      <c r="H35" s="9"/>
      <c r="I35" s="9"/>
      <c r="J35" s="9"/>
    </row>
    <row r="36" spans="2:17" x14ac:dyDescent="0.35">
      <c r="B36" s="9" t="s">
        <v>115</v>
      </c>
      <c r="C36" s="94">
        <v>32980</v>
      </c>
      <c r="D36" s="9" t="s">
        <v>52</v>
      </c>
      <c r="E36" s="9" t="s">
        <v>71</v>
      </c>
      <c r="F36" s="9" t="s">
        <v>49</v>
      </c>
      <c r="G36" s="95"/>
      <c r="H36" s="9"/>
      <c r="I36" s="9"/>
      <c r="J36" s="9"/>
      <c r="L36" s="74" t="s">
        <v>227</v>
      </c>
      <c r="M36" s="9"/>
      <c r="N36" s="75" t="str">
        <f ca="1">IF(M36="","",_xlfn.FORMULATEXT(M36))</f>
        <v/>
      </c>
    </row>
    <row r="37" spans="2:17" x14ac:dyDescent="0.35">
      <c r="B37" s="9" t="s">
        <v>130</v>
      </c>
      <c r="C37" s="94">
        <v>31090</v>
      </c>
      <c r="D37" s="9" t="s">
        <v>45</v>
      </c>
      <c r="E37" s="9" t="s">
        <v>63</v>
      </c>
      <c r="F37" s="9" t="s">
        <v>66</v>
      </c>
      <c r="G37" s="95"/>
      <c r="H37" s="9"/>
      <c r="I37" s="9"/>
      <c r="J37" s="9"/>
      <c r="L37" s="74" t="s">
        <v>228</v>
      </c>
      <c r="M37" s="9"/>
      <c r="N37" s="75" t="str">
        <f ca="1">IF(M37="","",_xlfn.FORMULATEXT(M37))</f>
        <v/>
      </c>
    </row>
    <row r="38" spans="2:17" x14ac:dyDescent="0.35">
      <c r="B38" s="9" t="s">
        <v>128</v>
      </c>
      <c r="C38" s="94">
        <v>30708</v>
      </c>
      <c r="D38" s="9" t="s">
        <v>45</v>
      </c>
      <c r="E38" s="9" t="s">
        <v>47</v>
      </c>
      <c r="F38" s="9" t="s">
        <v>53</v>
      </c>
      <c r="G38" s="95"/>
      <c r="H38" s="9"/>
      <c r="I38" s="9"/>
      <c r="J38" s="9"/>
      <c r="L38" s="74" t="s">
        <v>229</v>
      </c>
      <c r="Q38" s="11" t="s">
        <v>286</v>
      </c>
    </row>
    <row r="39" spans="2:17" x14ac:dyDescent="0.35">
      <c r="B39" s="9" t="s">
        <v>64</v>
      </c>
      <c r="C39" s="94">
        <v>27310</v>
      </c>
      <c r="D39" s="9" t="s">
        <v>52</v>
      </c>
      <c r="E39" s="9" t="s">
        <v>47</v>
      </c>
      <c r="F39" s="9" t="s">
        <v>49</v>
      </c>
      <c r="G39" s="95"/>
      <c r="H39" s="9"/>
      <c r="I39" s="9"/>
      <c r="J39" s="9"/>
      <c r="L39">
        <v>0</v>
      </c>
      <c r="M39" s="9"/>
      <c r="N39" s="75" t="str">
        <f ca="1">IF(M39="","",_xlfn.FORMULATEXT(M39))</f>
        <v/>
      </c>
    </row>
    <row r="40" spans="2:17" x14ac:dyDescent="0.35">
      <c r="B40" s="9" t="s">
        <v>105</v>
      </c>
      <c r="C40" s="94">
        <v>37068</v>
      </c>
      <c r="D40" s="9" t="s">
        <v>52</v>
      </c>
      <c r="E40" s="9" t="s">
        <v>96</v>
      </c>
      <c r="F40" s="9" t="s">
        <v>79</v>
      </c>
      <c r="G40" s="95"/>
      <c r="H40" s="9"/>
      <c r="I40" s="9"/>
      <c r="J40" s="9"/>
      <c r="L40">
        <v>1</v>
      </c>
      <c r="M40" s="9"/>
      <c r="N40" s="75" t="str">
        <f ca="1">IF(M40="","",_xlfn.FORMULATEXT(M40))</f>
        <v/>
      </c>
    </row>
    <row r="41" spans="2:17" x14ac:dyDescent="0.35">
      <c r="B41" s="9" t="s">
        <v>144</v>
      </c>
      <c r="C41" s="94">
        <v>24986</v>
      </c>
      <c r="D41" s="9" t="s">
        <v>52</v>
      </c>
      <c r="E41" s="9" t="s">
        <v>50</v>
      </c>
      <c r="F41" s="9" t="s">
        <v>79</v>
      </c>
      <c r="G41" s="95"/>
      <c r="H41" s="9"/>
      <c r="I41" s="9"/>
      <c r="J41" s="9"/>
      <c r="L41">
        <v>2</v>
      </c>
      <c r="M41" s="9"/>
      <c r="N41" s="75" t="str">
        <f ca="1">IF(M41="","",_xlfn.FORMULATEXT(M41))</f>
        <v/>
      </c>
    </row>
    <row r="42" spans="2:17" x14ac:dyDescent="0.35">
      <c r="B42" s="9" t="s">
        <v>140</v>
      </c>
      <c r="C42" s="94">
        <v>38327</v>
      </c>
      <c r="D42" s="9" t="s">
        <v>52</v>
      </c>
      <c r="E42" s="9" t="s">
        <v>58</v>
      </c>
      <c r="F42" s="9" t="s">
        <v>82</v>
      </c>
      <c r="G42" s="95"/>
      <c r="H42" s="9"/>
      <c r="I42" s="9"/>
      <c r="J42" s="9"/>
      <c r="L42">
        <v>3</v>
      </c>
      <c r="M42" s="9"/>
    </row>
    <row r="43" spans="2:17" x14ac:dyDescent="0.35">
      <c r="B43" s="9" t="s">
        <v>137</v>
      </c>
      <c r="C43" s="94">
        <v>31471</v>
      </c>
      <c r="D43" s="9" t="s">
        <v>52</v>
      </c>
      <c r="E43" s="9" t="s">
        <v>63</v>
      </c>
      <c r="F43" s="9" t="s">
        <v>53</v>
      </c>
      <c r="G43" s="95"/>
      <c r="H43" s="9"/>
      <c r="I43" s="9"/>
      <c r="J43" s="9"/>
      <c r="L43">
        <v>4</v>
      </c>
      <c r="M43" s="9"/>
    </row>
    <row r="44" spans="2:17" x14ac:dyDescent="0.35">
      <c r="B44" s="9" t="s">
        <v>124</v>
      </c>
      <c r="C44" s="94">
        <v>27042</v>
      </c>
      <c r="D44" s="9" t="s">
        <v>45</v>
      </c>
      <c r="E44" s="9" t="s">
        <v>50</v>
      </c>
      <c r="F44" s="9" t="s">
        <v>66</v>
      </c>
      <c r="G44" s="95"/>
      <c r="H44" s="9"/>
      <c r="I44" s="9"/>
      <c r="J44" s="9"/>
    </row>
    <row r="45" spans="2:17" x14ac:dyDescent="0.35">
      <c r="B45" s="9" t="s">
        <v>51</v>
      </c>
      <c r="C45" s="94">
        <v>26286</v>
      </c>
      <c r="D45" s="9" t="s">
        <v>52</v>
      </c>
      <c r="E45" s="9" t="s">
        <v>54</v>
      </c>
      <c r="F45" s="9" t="s">
        <v>53</v>
      </c>
      <c r="G45" s="95"/>
      <c r="H45" s="9"/>
      <c r="I45" s="9"/>
      <c r="J45" s="9"/>
    </row>
    <row r="46" spans="2:17" x14ac:dyDescent="0.35">
      <c r="B46" s="9" t="s">
        <v>95</v>
      </c>
      <c r="C46" s="94">
        <v>27147</v>
      </c>
      <c r="D46" s="9" t="s">
        <v>52</v>
      </c>
      <c r="E46" s="9" t="s">
        <v>96</v>
      </c>
      <c r="F46" s="9" t="s">
        <v>79</v>
      </c>
      <c r="G46" s="95"/>
      <c r="H46" s="9"/>
      <c r="I46" s="9"/>
      <c r="J46" s="9"/>
    </row>
    <row r="47" spans="2:17" x14ac:dyDescent="0.35">
      <c r="B47" s="9" t="s">
        <v>97</v>
      </c>
      <c r="C47" s="94">
        <v>26788</v>
      </c>
      <c r="D47" s="9" t="s">
        <v>45</v>
      </c>
      <c r="E47" s="9" t="s">
        <v>80</v>
      </c>
      <c r="F47" s="9" t="s">
        <v>66</v>
      </c>
      <c r="G47" s="95"/>
      <c r="H47" s="9"/>
      <c r="I47" s="9"/>
      <c r="J47" s="9"/>
    </row>
    <row r="48" spans="2:17" x14ac:dyDescent="0.35">
      <c r="B48" s="9" t="s">
        <v>72</v>
      </c>
      <c r="C48" s="94">
        <v>32122</v>
      </c>
      <c r="D48" s="9" t="s">
        <v>52</v>
      </c>
      <c r="E48" s="9" t="s">
        <v>73</v>
      </c>
      <c r="F48" s="9" t="s">
        <v>49</v>
      </c>
      <c r="G48" s="95"/>
      <c r="H48" s="9"/>
      <c r="I48" s="9"/>
      <c r="J48" s="9"/>
    </row>
    <row r="49" spans="2:10" x14ac:dyDescent="0.35">
      <c r="B49" s="9" t="s">
        <v>84</v>
      </c>
      <c r="C49" s="94">
        <v>25123</v>
      </c>
      <c r="D49" s="9" t="s">
        <v>52</v>
      </c>
      <c r="E49" s="9" t="s">
        <v>85</v>
      </c>
      <c r="F49" s="9" t="s">
        <v>79</v>
      </c>
      <c r="G49" s="95"/>
      <c r="H49" s="9"/>
      <c r="I49" s="9"/>
      <c r="J49" s="9"/>
    </row>
    <row r="50" spans="2:10" x14ac:dyDescent="0.35">
      <c r="B50" s="9" t="s">
        <v>101</v>
      </c>
      <c r="C50" s="94">
        <v>23293</v>
      </c>
      <c r="D50" s="9" t="s">
        <v>52</v>
      </c>
      <c r="E50" s="9" t="s">
        <v>85</v>
      </c>
      <c r="F50" s="9" t="s">
        <v>79</v>
      </c>
      <c r="G50" s="95"/>
      <c r="H50" s="9"/>
      <c r="I50" s="9"/>
      <c r="J50" s="9"/>
    </row>
    <row r="51" spans="2:10" x14ac:dyDescent="0.35">
      <c r="B51" s="9" t="s">
        <v>108</v>
      </c>
      <c r="C51" s="94">
        <v>26896</v>
      </c>
      <c r="D51" s="9" t="s">
        <v>45</v>
      </c>
      <c r="E51" s="9" t="s">
        <v>47</v>
      </c>
      <c r="F51" s="9" t="s">
        <v>49</v>
      </c>
      <c r="G51" s="95"/>
      <c r="H51" s="9"/>
      <c r="I51" s="9"/>
      <c r="J51" s="9"/>
    </row>
    <row r="52" spans="2:10" x14ac:dyDescent="0.35">
      <c r="B52" s="9" t="s">
        <v>112</v>
      </c>
      <c r="C52" s="94">
        <v>31506</v>
      </c>
      <c r="D52" s="9" t="s">
        <v>52</v>
      </c>
      <c r="E52" s="9" t="s">
        <v>47</v>
      </c>
      <c r="F52" s="9" t="s">
        <v>79</v>
      </c>
      <c r="G52" s="95"/>
      <c r="H52" s="9"/>
      <c r="I52" s="9"/>
      <c r="J52" s="9"/>
    </row>
    <row r="53" spans="2:10" x14ac:dyDescent="0.35">
      <c r="B53" s="9" t="s">
        <v>74</v>
      </c>
      <c r="C53" s="94">
        <v>26983</v>
      </c>
      <c r="D53" s="9" t="s">
        <v>45</v>
      </c>
      <c r="E53" s="9" t="s">
        <v>61</v>
      </c>
      <c r="F53" s="9" t="s">
        <v>75</v>
      </c>
      <c r="G53" s="95"/>
      <c r="H53" s="9"/>
      <c r="I53" s="9"/>
      <c r="J53" s="9"/>
    </row>
    <row r="54" spans="2:10" x14ac:dyDescent="0.35">
      <c r="B54" s="9" t="s">
        <v>104</v>
      </c>
      <c r="C54" s="94">
        <v>30056</v>
      </c>
      <c r="D54" s="9" t="s">
        <v>45</v>
      </c>
      <c r="E54" s="9" t="s">
        <v>54</v>
      </c>
      <c r="F54" s="9" t="s">
        <v>66</v>
      </c>
      <c r="G54" s="95"/>
      <c r="H54" s="9"/>
      <c r="I54" s="9"/>
      <c r="J54" s="9"/>
    </row>
    <row r="55" spans="2:10" x14ac:dyDescent="0.35">
      <c r="B55" s="9" t="s">
        <v>87</v>
      </c>
      <c r="C55" s="94">
        <v>28034</v>
      </c>
      <c r="D55" s="9" t="s">
        <v>52</v>
      </c>
      <c r="E55" s="9" t="s">
        <v>61</v>
      </c>
      <c r="F55" s="9" t="s">
        <v>49</v>
      </c>
      <c r="G55" s="95"/>
      <c r="H55" s="9"/>
      <c r="I55" s="9"/>
      <c r="J55" s="9"/>
    </row>
    <row r="56" spans="2:10" x14ac:dyDescent="0.35">
      <c r="B56" s="9" t="s">
        <v>98</v>
      </c>
      <c r="C56" s="94">
        <v>29700</v>
      </c>
      <c r="D56" s="9" t="s">
        <v>52</v>
      </c>
      <c r="E56" s="9" t="s">
        <v>54</v>
      </c>
      <c r="F56" s="9" t="s">
        <v>53</v>
      </c>
      <c r="G56" s="95"/>
      <c r="H56" s="9"/>
      <c r="I56" s="9"/>
      <c r="J56" s="9"/>
    </row>
    <row r="57" spans="2:10" x14ac:dyDescent="0.35">
      <c r="B57" s="9" t="s">
        <v>55</v>
      </c>
      <c r="C57" s="94">
        <v>37664</v>
      </c>
      <c r="D57" s="9" t="s">
        <v>52</v>
      </c>
      <c r="E57" s="9" t="s">
        <v>47</v>
      </c>
      <c r="F57" s="9" t="s">
        <v>46</v>
      </c>
      <c r="G57" s="95"/>
      <c r="H57" s="9"/>
      <c r="I57" s="9"/>
      <c r="J57" s="9"/>
    </row>
    <row r="58" spans="2:10" x14ac:dyDescent="0.35">
      <c r="B58" s="9" t="s">
        <v>154</v>
      </c>
      <c r="C58" s="94">
        <v>25978</v>
      </c>
      <c r="D58" s="9" t="s">
        <v>52</v>
      </c>
      <c r="E58" s="9" t="s">
        <v>71</v>
      </c>
      <c r="F58" s="9" t="s">
        <v>49</v>
      </c>
      <c r="G58" s="95"/>
      <c r="H58" s="9"/>
      <c r="I58" s="9"/>
      <c r="J58" s="9"/>
    </row>
    <row r="59" spans="2:10" x14ac:dyDescent="0.35">
      <c r="B59" s="9" t="s">
        <v>145</v>
      </c>
      <c r="C59" s="94">
        <v>23295</v>
      </c>
      <c r="D59" s="9" t="s">
        <v>45</v>
      </c>
      <c r="E59" s="9" t="s">
        <v>96</v>
      </c>
      <c r="F59" s="9" t="s">
        <v>66</v>
      </c>
      <c r="G59" s="95"/>
      <c r="H59" s="9"/>
      <c r="I59" s="9"/>
      <c r="J59" s="9"/>
    </row>
    <row r="60" spans="2:10" x14ac:dyDescent="0.35">
      <c r="B60" s="9" t="s">
        <v>77</v>
      </c>
      <c r="C60" s="94">
        <v>25006</v>
      </c>
      <c r="D60" s="9" t="s">
        <v>52</v>
      </c>
      <c r="E60" s="9" t="s">
        <v>69</v>
      </c>
      <c r="F60" s="9" t="s">
        <v>49</v>
      </c>
      <c r="G60" s="95"/>
      <c r="H60" s="9"/>
      <c r="I60" s="9"/>
      <c r="J60" s="9"/>
    </row>
    <row r="61" spans="2:10" x14ac:dyDescent="0.35">
      <c r="B61" s="9" t="s">
        <v>139</v>
      </c>
      <c r="C61" s="94">
        <v>32004</v>
      </c>
      <c r="D61" s="9" t="s">
        <v>45</v>
      </c>
      <c r="E61" s="9" t="s">
        <v>69</v>
      </c>
      <c r="F61" s="9" t="s">
        <v>66</v>
      </c>
      <c r="G61" s="95"/>
      <c r="H61" s="9"/>
      <c r="I61" s="9"/>
      <c r="J61" s="9"/>
    </row>
    <row r="62" spans="2:10" x14ac:dyDescent="0.35">
      <c r="B62" s="9" t="s">
        <v>88</v>
      </c>
      <c r="C62" s="94">
        <v>29238</v>
      </c>
      <c r="D62" s="9" t="s">
        <v>45</v>
      </c>
      <c r="E62" s="9" t="s">
        <v>63</v>
      </c>
      <c r="F62" s="9" t="s">
        <v>53</v>
      </c>
      <c r="G62" s="95"/>
      <c r="H62" s="9"/>
      <c r="I62" s="9"/>
      <c r="J62" s="9"/>
    </row>
    <row r="63" spans="2:10" x14ac:dyDescent="0.35">
      <c r="B63" s="9" t="s">
        <v>106</v>
      </c>
      <c r="C63" s="94">
        <v>28717</v>
      </c>
      <c r="D63" s="9" t="s">
        <v>52</v>
      </c>
      <c r="E63" s="9" t="s">
        <v>47</v>
      </c>
      <c r="F63" s="9" t="s">
        <v>82</v>
      </c>
      <c r="G63" s="95"/>
      <c r="H63" s="9"/>
      <c r="I63" s="9"/>
      <c r="J63" s="9"/>
    </row>
    <row r="64" spans="2:10" x14ac:dyDescent="0.35">
      <c r="B64" s="9" t="s">
        <v>109</v>
      </c>
      <c r="C64" s="94">
        <v>28991</v>
      </c>
      <c r="D64" s="9" t="s">
        <v>52</v>
      </c>
      <c r="E64" s="9" t="s">
        <v>69</v>
      </c>
      <c r="F64" s="9" t="s">
        <v>53</v>
      </c>
      <c r="G64" s="95"/>
      <c r="H64" s="9"/>
      <c r="I64" s="9"/>
      <c r="J64" s="9"/>
    </row>
    <row r="65" spans="2:10" x14ac:dyDescent="0.35">
      <c r="B65" s="9" t="s">
        <v>125</v>
      </c>
      <c r="C65" s="94">
        <v>26329</v>
      </c>
      <c r="D65" s="9" t="s">
        <v>52</v>
      </c>
      <c r="E65" s="9" t="s">
        <v>61</v>
      </c>
      <c r="F65" s="9" t="s">
        <v>53</v>
      </c>
      <c r="G65" s="95"/>
      <c r="H65" s="9"/>
      <c r="I65" s="9"/>
      <c r="J65" s="9"/>
    </row>
    <row r="66" spans="2:10" x14ac:dyDescent="0.35">
      <c r="B66" s="9" t="s">
        <v>81</v>
      </c>
      <c r="C66" s="94">
        <v>23360</v>
      </c>
      <c r="D66" s="9" t="s">
        <v>52</v>
      </c>
      <c r="E66" s="9" t="s">
        <v>80</v>
      </c>
      <c r="F66" s="9" t="s">
        <v>82</v>
      </c>
      <c r="G66" s="95"/>
      <c r="H66" s="9"/>
      <c r="I66" s="9"/>
      <c r="J66" s="9"/>
    </row>
    <row r="67" spans="2:10" x14ac:dyDescent="0.35">
      <c r="B67" s="9" t="s">
        <v>114</v>
      </c>
      <c r="C67" s="94">
        <v>25277</v>
      </c>
      <c r="D67" s="9" t="s">
        <v>52</v>
      </c>
      <c r="E67" s="9" t="s">
        <v>85</v>
      </c>
      <c r="F67" s="9" t="s">
        <v>75</v>
      </c>
      <c r="G67" s="95"/>
      <c r="H67" s="9"/>
      <c r="I67" s="9"/>
      <c r="J67" s="9"/>
    </row>
    <row r="68" spans="2:10" x14ac:dyDescent="0.35">
      <c r="B68" s="9" t="s">
        <v>143</v>
      </c>
      <c r="C68" s="94">
        <v>28919</v>
      </c>
      <c r="D68" s="9" t="s">
        <v>52</v>
      </c>
      <c r="E68" s="9" t="s">
        <v>85</v>
      </c>
      <c r="F68" s="9" t="s">
        <v>53</v>
      </c>
      <c r="G68" s="95"/>
      <c r="H68" s="9"/>
      <c r="I68" s="9"/>
      <c r="J68" s="9"/>
    </row>
    <row r="69" spans="2:10" x14ac:dyDescent="0.35">
      <c r="B69" s="9" t="s">
        <v>107</v>
      </c>
      <c r="C69" s="94">
        <v>27127</v>
      </c>
      <c r="D69" s="9" t="s">
        <v>52</v>
      </c>
      <c r="E69" s="9" t="s">
        <v>58</v>
      </c>
      <c r="F69" s="9" t="s">
        <v>79</v>
      </c>
      <c r="G69" s="95"/>
      <c r="H69" s="9"/>
      <c r="I69" s="9"/>
      <c r="J69" s="9"/>
    </row>
    <row r="70" spans="2:10" x14ac:dyDescent="0.35">
      <c r="B70" s="9" t="s">
        <v>59</v>
      </c>
      <c r="C70" s="94">
        <v>28091</v>
      </c>
      <c r="D70" s="9" t="s">
        <v>52</v>
      </c>
      <c r="E70" s="9" t="s">
        <v>54</v>
      </c>
      <c r="F70" s="9" t="s">
        <v>53</v>
      </c>
      <c r="G70" s="95"/>
      <c r="H70" s="9"/>
      <c r="I70" s="9"/>
      <c r="J70" s="9"/>
    </row>
    <row r="71" spans="2:10" x14ac:dyDescent="0.35">
      <c r="B71" s="9" t="s">
        <v>122</v>
      </c>
      <c r="C71" s="94">
        <v>29493</v>
      </c>
      <c r="D71" s="9" t="s">
        <v>52</v>
      </c>
      <c r="E71" s="9" t="s">
        <v>47</v>
      </c>
      <c r="F71" s="9" t="s">
        <v>53</v>
      </c>
      <c r="G71" s="95"/>
      <c r="H71" s="9"/>
      <c r="I71" s="9"/>
      <c r="J71" s="9"/>
    </row>
    <row r="72" spans="2:10" x14ac:dyDescent="0.35">
      <c r="B72" s="9" t="s">
        <v>89</v>
      </c>
      <c r="C72" s="94">
        <v>38356</v>
      </c>
      <c r="D72" s="9" t="s">
        <v>52</v>
      </c>
      <c r="E72" s="9" t="s">
        <v>73</v>
      </c>
      <c r="F72" s="9" t="s">
        <v>53</v>
      </c>
      <c r="G72" s="95"/>
      <c r="H72" s="9"/>
      <c r="I72" s="9"/>
      <c r="J72" s="9"/>
    </row>
    <row r="73" spans="2:10" x14ac:dyDescent="0.35">
      <c r="B73" s="9" t="s">
        <v>78</v>
      </c>
      <c r="C73" s="94">
        <v>33122</v>
      </c>
      <c r="D73" s="9" t="s">
        <v>52</v>
      </c>
      <c r="E73" s="9" t="s">
        <v>80</v>
      </c>
      <c r="F73" s="9" t="s">
        <v>79</v>
      </c>
      <c r="G73" s="95"/>
      <c r="H73" s="9"/>
      <c r="I73" s="9"/>
      <c r="J73" s="9"/>
    </row>
    <row r="74" spans="2:10" x14ac:dyDescent="0.35">
      <c r="B74" s="9" t="s">
        <v>117</v>
      </c>
      <c r="C74" s="94">
        <v>30043</v>
      </c>
      <c r="D74" s="9" t="s">
        <v>52</v>
      </c>
      <c r="E74" s="9" t="s">
        <v>58</v>
      </c>
      <c r="F74" s="9" t="s">
        <v>53</v>
      </c>
      <c r="G74" s="95"/>
      <c r="H74" s="9"/>
      <c r="I74" s="9"/>
      <c r="J74" s="9"/>
    </row>
    <row r="75" spans="2:10" x14ac:dyDescent="0.35">
      <c r="B75" s="9" t="s">
        <v>70</v>
      </c>
      <c r="C75" s="94">
        <v>38517</v>
      </c>
      <c r="D75" s="9" t="s">
        <v>45</v>
      </c>
      <c r="E75" s="9" t="s">
        <v>71</v>
      </c>
      <c r="F75" s="9" t="s">
        <v>66</v>
      </c>
      <c r="G75" s="95"/>
      <c r="H75" s="9"/>
      <c r="I75" s="9"/>
      <c r="J75" s="9"/>
    </row>
    <row r="76" spans="2:10" x14ac:dyDescent="0.35">
      <c r="B76" s="9" t="s">
        <v>94</v>
      </c>
      <c r="C76" s="94">
        <v>37790</v>
      </c>
      <c r="D76" s="9" t="s">
        <v>45</v>
      </c>
      <c r="E76" s="9" t="s">
        <v>71</v>
      </c>
      <c r="F76" s="9" t="s">
        <v>46</v>
      </c>
      <c r="G76" s="95"/>
      <c r="H76" s="9"/>
      <c r="I76" s="9"/>
      <c r="J76" s="9"/>
    </row>
    <row r="77" spans="2:10" x14ac:dyDescent="0.35">
      <c r="B77" s="9" t="s">
        <v>68</v>
      </c>
      <c r="C77" s="94">
        <v>23570</v>
      </c>
      <c r="D77" s="9" t="s">
        <v>52</v>
      </c>
      <c r="E77" s="9" t="s">
        <v>69</v>
      </c>
      <c r="F77" s="9" t="s">
        <v>57</v>
      </c>
      <c r="G77" s="95"/>
      <c r="H77" s="9"/>
      <c r="I77" s="9"/>
      <c r="J77" s="9"/>
    </row>
    <row r="78" spans="2:10" x14ac:dyDescent="0.35">
      <c r="B78" s="9" t="s">
        <v>91</v>
      </c>
      <c r="C78" s="94">
        <v>27118</v>
      </c>
      <c r="D78" s="9" t="s">
        <v>52</v>
      </c>
      <c r="E78" s="9" t="s">
        <v>54</v>
      </c>
      <c r="F78" s="9" t="s">
        <v>53</v>
      </c>
      <c r="G78" s="95"/>
      <c r="H78" s="9"/>
      <c r="I78" s="9"/>
      <c r="J78" s="9"/>
    </row>
    <row r="79" spans="2:10" x14ac:dyDescent="0.35">
      <c r="B79" s="9" t="s">
        <v>131</v>
      </c>
      <c r="C79" s="94">
        <v>26311</v>
      </c>
      <c r="D79" s="9" t="s">
        <v>52</v>
      </c>
      <c r="E79" s="9" t="s">
        <v>63</v>
      </c>
      <c r="F79" s="9" t="s">
        <v>66</v>
      </c>
      <c r="G79" s="95"/>
      <c r="H79" s="9"/>
      <c r="I79" s="9"/>
      <c r="J79" s="9"/>
    </row>
    <row r="80" spans="2:10" x14ac:dyDescent="0.35">
      <c r="B80" s="9" t="s">
        <v>126</v>
      </c>
      <c r="C80" s="94">
        <v>27460</v>
      </c>
      <c r="D80" s="9" t="s">
        <v>52</v>
      </c>
      <c r="E80" s="9" t="s">
        <v>85</v>
      </c>
      <c r="F80" s="9" t="s">
        <v>49</v>
      </c>
      <c r="G80" s="95"/>
      <c r="H80" s="9"/>
      <c r="I80" s="9"/>
      <c r="J80" s="9"/>
    </row>
    <row r="81" spans="2:10" x14ac:dyDescent="0.35">
      <c r="B81" s="9" t="s">
        <v>93</v>
      </c>
      <c r="C81" s="94">
        <v>37212</v>
      </c>
      <c r="D81" s="9" t="s">
        <v>45</v>
      </c>
      <c r="E81" s="9" t="s">
        <v>69</v>
      </c>
      <c r="F81" s="9" t="s">
        <v>46</v>
      </c>
      <c r="G81" s="95"/>
      <c r="H81" s="9"/>
      <c r="I81" s="9"/>
      <c r="J81" s="9"/>
    </row>
    <row r="82" spans="2:10" x14ac:dyDescent="0.35">
      <c r="B82" s="9" t="s">
        <v>153</v>
      </c>
      <c r="C82" s="94">
        <v>27815</v>
      </c>
      <c r="D82" s="9" t="s">
        <v>45</v>
      </c>
      <c r="E82" s="9" t="s">
        <v>54</v>
      </c>
      <c r="F82" s="9" t="s">
        <v>82</v>
      </c>
      <c r="G82" s="95"/>
      <c r="H82" s="9"/>
      <c r="I82" s="9"/>
      <c r="J82" s="9"/>
    </row>
    <row r="83" spans="2:10" x14ac:dyDescent="0.35">
      <c r="B83" s="9" t="s">
        <v>127</v>
      </c>
      <c r="C83" s="94">
        <v>27630</v>
      </c>
      <c r="D83" s="9" t="s">
        <v>45</v>
      </c>
      <c r="E83" s="9" t="s">
        <v>69</v>
      </c>
      <c r="F83" s="9" t="s">
        <v>66</v>
      </c>
      <c r="G83" s="95"/>
      <c r="H83" s="9"/>
      <c r="I83" s="9"/>
      <c r="J83" s="9"/>
    </row>
    <row r="84" spans="2:10" x14ac:dyDescent="0.35">
      <c r="B84" s="9" t="s">
        <v>100</v>
      </c>
      <c r="C84" s="94">
        <v>27500</v>
      </c>
      <c r="D84" s="9" t="s">
        <v>52</v>
      </c>
      <c r="E84" s="9" t="s">
        <v>63</v>
      </c>
      <c r="F84" s="9" t="s">
        <v>53</v>
      </c>
      <c r="G84" s="95"/>
      <c r="H84" s="9"/>
      <c r="I84" s="9"/>
      <c r="J84" s="9"/>
    </row>
    <row r="85" spans="2:10" x14ac:dyDescent="0.35">
      <c r="B85" s="9" t="s">
        <v>148</v>
      </c>
      <c r="C85" s="94">
        <v>26497</v>
      </c>
      <c r="D85" s="9" t="s">
        <v>45</v>
      </c>
      <c r="E85" s="9" t="s">
        <v>50</v>
      </c>
      <c r="F85" s="9" t="s">
        <v>53</v>
      </c>
      <c r="G85" s="95"/>
      <c r="H85" s="9"/>
      <c r="I85" s="9"/>
      <c r="J85" s="9"/>
    </row>
    <row r="86" spans="2:10" x14ac:dyDescent="0.35">
      <c r="B86" s="9" t="s">
        <v>138</v>
      </c>
      <c r="C86" s="94">
        <v>27193</v>
      </c>
      <c r="D86" s="9" t="s">
        <v>52</v>
      </c>
      <c r="E86" s="9" t="s">
        <v>67</v>
      </c>
      <c r="F86" s="9" t="s">
        <v>53</v>
      </c>
      <c r="G86" s="95"/>
      <c r="H86" s="9"/>
      <c r="I86" s="9"/>
      <c r="J86" s="9"/>
    </row>
    <row r="87" spans="2:10" x14ac:dyDescent="0.35">
      <c r="B87" s="9" t="s">
        <v>129</v>
      </c>
      <c r="C87" s="94">
        <v>23535</v>
      </c>
      <c r="D87" s="9" t="s">
        <v>52</v>
      </c>
      <c r="E87" s="9" t="s">
        <v>71</v>
      </c>
      <c r="F87" s="9" t="s">
        <v>49</v>
      </c>
      <c r="G87" s="95"/>
      <c r="H87" s="9"/>
      <c r="I87" s="9"/>
      <c r="J87" s="9"/>
    </row>
    <row r="88" spans="2:10" x14ac:dyDescent="0.35">
      <c r="B88" s="9" t="s">
        <v>56</v>
      </c>
      <c r="C88" s="94">
        <v>35672</v>
      </c>
      <c r="D88" s="9" t="s">
        <v>52</v>
      </c>
      <c r="E88" s="9" t="s">
        <v>58</v>
      </c>
      <c r="F88" s="9" t="s">
        <v>57</v>
      </c>
      <c r="G88" s="95"/>
      <c r="H88" s="9"/>
      <c r="I88" s="9"/>
      <c r="J88" s="9"/>
    </row>
    <row r="89" spans="2:10" x14ac:dyDescent="0.35">
      <c r="B89" s="9" t="s">
        <v>113</v>
      </c>
      <c r="C89" s="94">
        <v>23649</v>
      </c>
      <c r="D89" s="9" t="s">
        <v>45</v>
      </c>
      <c r="E89" s="9" t="s">
        <v>96</v>
      </c>
      <c r="F89" s="9" t="s">
        <v>46</v>
      </c>
      <c r="G89" s="95"/>
      <c r="H89" s="9"/>
      <c r="I89" s="9"/>
      <c r="J89" s="9"/>
    </row>
    <row r="90" spans="2:10" x14ac:dyDescent="0.35">
      <c r="B90" s="9" t="s">
        <v>120</v>
      </c>
      <c r="C90" s="94">
        <v>26401</v>
      </c>
      <c r="D90" s="9" t="s">
        <v>52</v>
      </c>
      <c r="E90" s="9" t="s">
        <v>96</v>
      </c>
      <c r="F90" s="9" t="s">
        <v>75</v>
      </c>
      <c r="G90" s="95"/>
      <c r="H90" s="9"/>
      <c r="I90" s="9"/>
      <c r="J90" s="9"/>
    </row>
    <row r="91" spans="2:10" x14ac:dyDescent="0.35">
      <c r="B91" s="9" t="s">
        <v>121</v>
      </c>
      <c r="C91" s="94">
        <v>36865</v>
      </c>
      <c r="D91" s="9" t="s">
        <v>45</v>
      </c>
      <c r="E91" s="9" t="s">
        <v>63</v>
      </c>
      <c r="F91" s="9" t="s">
        <v>82</v>
      </c>
      <c r="G91" s="95"/>
      <c r="H91" s="9"/>
      <c r="I91" s="9"/>
      <c r="J91" s="9"/>
    </row>
    <row r="92" spans="2:10" x14ac:dyDescent="0.35">
      <c r="B92" s="9" t="s">
        <v>118</v>
      </c>
      <c r="C92" s="94">
        <v>24586</v>
      </c>
      <c r="D92" s="9" t="s">
        <v>52</v>
      </c>
      <c r="E92" s="9" t="s">
        <v>67</v>
      </c>
      <c r="F92" s="9" t="s">
        <v>49</v>
      </c>
      <c r="G92" s="95"/>
      <c r="H92" s="9"/>
      <c r="I92" s="9"/>
      <c r="J92" s="9"/>
    </row>
    <row r="93" spans="2:10" x14ac:dyDescent="0.35">
      <c r="B93" s="9" t="s">
        <v>136</v>
      </c>
      <c r="C93" s="94">
        <v>37529</v>
      </c>
      <c r="D93" s="9" t="s">
        <v>45</v>
      </c>
      <c r="E93" s="9" t="s">
        <v>61</v>
      </c>
      <c r="F93" s="9" t="s">
        <v>46</v>
      </c>
      <c r="G93" s="95"/>
      <c r="H93" s="9"/>
      <c r="I93" s="9"/>
      <c r="J93" s="9"/>
    </row>
    <row r="94" spans="2:10" x14ac:dyDescent="0.35">
      <c r="B94" s="9" t="s">
        <v>152</v>
      </c>
      <c r="C94" s="94">
        <v>30685</v>
      </c>
      <c r="D94" s="9" t="s">
        <v>52</v>
      </c>
      <c r="E94" s="9" t="s">
        <v>67</v>
      </c>
      <c r="F94" s="9" t="s">
        <v>79</v>
      </c>
      <c r="G94" s="95"/>
      <c r="H94" s="9"/>
      <c r="I94" s="9"/>
      <c r="J94" s="9"/>
    </row>
    <row r="95" spans="2:10" x14ac:dyDescent="0.35">
      <c r="B95" s="9" t="s">
        <v>110</v>
      </c>
      <c r="C95" s="94">
        <v>29892</v>
      </c>
      <c r="D95" s="9" t="s">
        <v>45</v>
      </c>
      <c r="E95" s="9" t="s">
        <v>47</v>
      </c>
      <c r="F95" s="9" t="s">
        <v>66</v>
      </c>
      <c r="G95" s="95"/>
      <c r="H95" s="9"/>
      <c r="I95" s="9"/>
      <c r="J95" s="9"/>
    </row>
    <row r="96" spans="2:10" x14ac:dyDescent="0.35">
      <c r="B96" s="9" t="s">
        <v>147</v>
      </c>
      <c r="C96" s="94">
        <v>28152</v>
      </c>
      <c r="D96" s="9" t="s">
        <v>52</v>
      </c>
      <c r="E96" s="9" t="s">
        <v>63</v>
      </c>
      <c r="F96" s="9" t="s">
        <v>53</v>
      </c>
      <c r="G96" s="95"/>
      <c r="H96" s="9"/>
      <c r="I96" s="9"/>
      <c r="J96" s="9"/>
    </row>
    <row r="97" spans="2:10" x14ac:dyDescent="0.35">
      <c r="B97" s="9" t="s">
        <v>62</v>
      </c>
      <c r="C97" s="94">
        <v>24923</v>
      </c>
      <c r="D97" s="9" t="s">
        <v>52</v>
      </c>
      <c r="E97" s="9" t="s">
        <v>63</v>
      </c>
      <c r="F97" s="9" t="s">
        <v>57</v>
      </c>
      <c r="G97" s="95"/>
      <c r="H97" s="9"/>
      <c r="I97" s="9"/>
      <c r="J97" s="9"/>
    </row>
    <row r="98" spans="2:10" x14ac:dyDescent="0.35">
      <c r="B98" s="9" t="s">
        <v>83</v>
      </c>
      <c r="C98" s="94">
        <v>28719</v>
      </c>
      <c r="D98" s="9" t="s">
        <v>45</v>
      </c>
      <c r="E98" s="9" t="s">
        <v>61</v>
      </c>
      <c r="F98" s="9" t="s">
        <v>82</v>
      </c>
      <c r="G98" s="95"/>
      <c r="H98" s="9"/>
      <c r="I98" s="9"/>
      <c r="J98" s="9"/>
    </row>
    <row r="99" spans="2:10" x14ac:dyDescent="0.35">
      <c r="B99" s="9" t="s">
        <v>86</v>
      </c>
      <c r="C99" s="94">
        <v>38365</v>
      </c>
      <c r="D99" s="9" t="s">
        <v>52</v>
      </c>
      <c r="E99" s="9" t="s">
        <v>50</v>
      </c>
      <c r="F99" s="9" t="s">
        <v>57</v>
      </c>
      <c r="G99" s="95"/>
      <c r="H99" s="9"/>
      <c r="I99" s="9"/>
      <c r="J99" s="9"/>
    </row>
    <row r="100" spans="2:10" x14ac:dyDescent="0.35">
      <c r="B100" s="9" t="s">
        <v>60</v>
      </c>
      <c r="C100" s="94">
        <v>29814</v>
      </c>
      <c r="D100" s="9" t="s">
        <v>52</v>
      </c>
      <c r="E100" s="9" t="s">
        <v>61</v>
      </c>
      <c r="F100" s="9" t="s">
        <v>53</v>
      </c>
      <c r="G100" s="95"/>
      <c r="H100" s="9"/>
      <c r="I100" s="9"/>
      <c r="J100" s="9"/>
    </row>
    <row r="101" spans="2:10" x14ac:dyDescent="0.35">
      <c r="B101" s="9" t="s">
        <v>142</v>
      </c>
      <c r="C101" s="94">
        <v>38287</v>
      </c>
      <c r="D101" s="9" t="s">
        <v>45</v>
      </c>
      <c r="E101" s="9" t="s">
        <v>63</v>
      </c>
      <c r="F101" s="9" t="s">
        <v>66</v>
      </c>
      <c r="G101" s="95"/>
      <c r="H101" s="9"/>
      <c r="I101" s="9"/>
      <c r="J101" s="9"/>
    </row>
    <row r="102" spans="2:10" x14ac:dyDescent="0.35">
      <c r="B102" s="9" t="s">
        <v>133</v>
      </c>
      <c r="C102" s="94">
        <v>26723</v>
      </c>
      <c r="D102" s="9" t="s">
        <v>45</v>
      </c>
      <c r="E102" s="9" t="s">
        <v>96</v>
      </c>
      <c r="F102" s="9" t="s">
        <v>75</v>
      </c>
      <c r="G102" s="95"/>
      <c r="H102" s="9"/>
      <c r="I102" s="9"/>
      <c r="J102" s="9"/>
    </row>
    <row r="103" spans="2:10" x14ac:dyDescent="0.35">
      <c r="B103" s="9" t="s">
        <v>134</v>
      </c>
      <c r="C103" s="94">
        <v>37799</v>
      </c>
      <c r="D103" s="9" t="s">
        <v>45</v>
      </c>
      <c r="E103" s="9" t="s">
        <v>67</v>
      </c>
      <c r="F103" s="9" t="s">
        <v>57</v>
      </c>
      <c r="G103" s="95"/>
      <c r="H103" s="9"/>
      <c r="I103" s="9"/>
      <c r="J103" s="9"/>
    </row>
    <row r="104" spans="2:10" x14ac:dyDescent="0.35">
      <c r="B104" s="9" t="s">
        <v>119</v>
      </c>
      <c r="C104" s="94">
        <v>27629</v>
      </c>
      <c r="D104" s="9" t="s">
        <v>45</v>
      </c>
      <c r="E104" s="9" t="s">
        <v>61</v>
      </c>
      <c r="F104" s="9" t="s">
        <v>82</v>
      </c>
      <c r="G104" s="95"/>
      <c r="H104" s="9"/>
      <c r="I104" s="9"/>
      <c r="J104" s="9"/>
    </row>
    <row r="105" spans="2:10" x14ac:dyDescent="0.35">
      <c r="B105" s="9" t="s">
        <v>141</v>
      </c>
      <c r="C105" s="94">
        <v>25775</v>
      </c>
      <c r="D105" s="9" t="s">
        <v>52</v>
      </c>
      <c r="E105" s="9" t="s">
        <v>54</v>
      </c>
      <c r="F105" s="9" t="s">
        <v>49</v>
      </c>
      <c r="G105" s="95"/>
      <c r="H105" s="9"/>
      <c r="I105" s="9"/>
      <c r="J105" s="9"/>
    </row>
    <row r="106" spans="2:10" x14ac:dyDescent="0.35">
      <c r="B106" s="9" t="s">
        <v>44</v>
      </c>
      <c r="C106" s="94">
        <v>36413</v>
      </c>
      <c r="D106" s="9" t="s">
        <v>45</v>
      </c>
      <c r="E106" s="9" t="s">
        <v>47</v>
      </c>
      <c r="F106" s="9" t="s">
        <v>46</v>
      </c>
      <c r="G106" s="95"/>
      <c r="H106" s="9"/>
      <c r="I106" s="9"/>
      <c r="J106" s="9"/>
    </row>
  </sheetData>
  <sortState xmlns:xlrd2="http://schemas.microsoft.com/office/spreadsheetml/2017/richdata2" ref="A19:I106">
    <sortCondition ref="A24:A106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0593-903A-4EF2-972E-898F92D7E7AB}">
  <dimension ref="K1:O11"/>
  <sheetViews>
    <sheetView zoomScaleNormal="100" workbookViewId="0"/>
  </sheetViews>
  <sheetFormatPr defaultRowHeight="14.5" x14ac:dyDescent="0.35"/>
  <cols>
    <col min="13" max="13" width="16" customWidth="1"/>
    <col min="14" max="14" width="9.54296875" customWidth="1"/>
    <col min="15" max="15" width="9.81640625" customWidth="1"/>
  </cols>
  <sheetData>
    <row r="1" spans="11:15" x14ac:dyDescent="0.35">
      <c r="K1" s="7" t="s">
        <v>287</v>
      </c>
      <c r="L1" s="7" t="s">
        <v>288</v>
      </c>
      <c r="N1" s="7" t="s">
        <v>289</v>
      </c>
      <c r="O1" s="7" t="s">
        <v>290</v>
      </c>
    </row>
    <row r="2" spans="11:15" x14ac:dyDescent="0.35">
      <c r="K2" s="8">
        <v>0</v>
      </c>
      <c r="L2" s="8">
        <v>0</v>
      </c>
      <c r="N2" s="9">
        <v>100</v>
      </c>
      <c r="O2" s="9">
        <v>5</v>
      </c>
    </row>
    <row r="3" spans="11:15" x14ac:dyDescent="0.35">
      <c r="K3" s="8">
        <v>51</v>
      </c>
      <c r="L3" s="8">
        <v>1</v>
      </c>
      <c r="N3" s="9">
        <v>90</v>
      </c>
      <c r="O3" s="9">
        <v>4</v>
      </c>
    </row>
    <row r="4" spans="11:15" x14ac:dyDescent="0.35">
      <c r="K4" s="8">
        <v>61</v>
      </c>
      <c r="L4" s="8">
        <v>2</v>
      </c>
      <c r="N4" s="9">
        <v>80</v>
      </c>
      <c r="O4" s="9">
        <v>3</v>
      </c>
    </row>
    <row r="5" spans="11:15" x14ac:dyDescent="0.35">
      <c r="K5" s="8">
        <v>71</v>
      </c>
      <c r="L5" s="8">
        <v>3</v>
      </c>
      <c r="N5" s="9">
        <v>70</v>
      </c>
      <c r="O5" s="9">
        <v>2</v>
      </c>
    </row>
    <row r="6" spans="11:15" x14ac:dyDescent="0.35">
      <c r="K6" s="8">
        <v>81</v>
      </c>
      <c r="L6" s="8">
        <v>4</v>
      </c>
      <c r="N6" s="9">
        <v>60</v>
      </c>
      <c r="O6" s="9">
        <v>1</v>
      </c>
    </row>
    <row r="7" spans="11:15" x14ac:dyDescent="0.35">
      <c r="K7" s="8">
        <v>91</v>
      </c>
      <c r="L7" s="8">
        <v>5</v>
      </c>
      <c r="N7" s="9">
        <v>50</v>
      </c>
      <c r="O7" s="9">
        <v>0</v>
      </c>
    </row>
    <row r="9" spans="11:15" x14ac:dyDescent="0.35">
      <c r="M9" s="9" t="s">
        <v>291</v>
      </c>
    </row>
    <row r="10" spans="11:15" x14ac:dyDescent="0.35">
      <c r="M10" s="9" t="s">
        <v>228</v>
      </c>
    </row>
    <row r="11" spans="11:15" x14ac:dyDescent="0.35">
      <c r="M11" s="9" t="s">
        <v>292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EBF0-5FF3-4A5D-B166-0D9FD04B6064}">
  <dimension ref="M16:P40"/>
  <sheetViews>
    <sheetView workbookViewId="0"/>
  </sheetViews>
  <sheetFormatPr defaultRowHeight="14.5" x14ac:dyDescent="0.35"/>
  <cols>
    <col min="13" max="13" width="15.453125" customWidth="1"/>
    <col min="15" max="15" width="15.54296875" customWidth="1"/>
    <col min="16" max="16" width="12" customWidth="1"/>
  </cols>
  <sheetData>
    <row r="16" spans="13:16" x14ac:dyDescent="0.35">
      <c r="M16" s="10" t="s">
        <v>42</v>
      </c>
      <c r="N16" s="11" t="s">
        <v>224</v>
      </c>
      <c r="O16" s="11" t="s">
        <v>226</v>
      </c>
      <c r="P16" s="11" t="s">
        <v>225</v>
      </c>
    </row>
    <row r="17" spans="13:15" x14ac:dyDescent="0.35">
      <c r="M17" t="s">
        <v>49</v>
      </c>
    </row>
    <row r="18" spans="13:15" x14ac:dyDescent="0.35">
      <c r="M18" t="s">
        <v>75</v>
      </c>
    </row>
    <row r="19" spans="13:15" x14ac:dyDescent="0.35">
      <c r="M19" t="s">
        <v>46</v>
      </c>
    </row>
    <row r="20" spans="13:15" x14ac:dyDescent="0.35">
      <c r="M20" t="s">
        <v>79</v>
      </c>
    </row>
    <row r="21" spans="13:15" x14ac:dyDescent="0.35">
      <c r="M21" t="s">
        <v>82</v>
      </c>
    </row>
    <row r="22" spans="13:15" x14ac:dyDescent="0.35">
      <c r="M22" t="s">
        <v>66</v>
      </c>
    </row>
    <row r="23" spans="13:15" x14ac:dyDescent="0.35">
      <c r="M23" t="s">
        <v>57</v>
      </c>
    </row>
    <row r="24" spans="13:15" x14ac:dyDescent="0.35">
      <c r="M24" t="s">
        <v>53</v>
      </c>
    </row>
    <row r="27" spans="13:15" x14ac:dyDescent="0.35">
      <c r="M27" s="10" t="s">
        <v>43</v>
      </c>
      <c r="N27" s="11" t="s">
        <v>45</v>
      </c>
      <c r="O27" s="11" t="s">
        <v>52</v>
      </c>
    </row>
    <row r="28" spans="13:15" x14ac:dyDescent="0.35">
      <c r="M28" t="s">
        <v>80</v>
      </c>
    </row>
    <row r="29" spans="13:15" x14ac:dyDescent="0.35">
      <c r="M29" t="s">
        <v>73</v>
      </c>
    </row>
    <row r="30" spans="13:15" x14ac:dyDescent="0.35">
      <c r="M30" t="s">
        <v>58</v>
      </c>
    </row>
    <row r="31" spans="13:15" x14ac:dyDescent="0.35">
      <c r="M31" t="s">
        <v>67</v>
      </c>
    </row>
    <row r="32" spans="13:15" x14ac:dyDescent="0.35">
      <c r="M32" t="s">
        <v>61</v>
      </c>
    </row>
    <row r="33" spans="13:13" x14ac:dyDescent="0.35">
      <c r="M33" t="s">
        <v>96</v>
      </c>
    </row>
    <row r="34" spans="13:13" x14ac:dyDescent="0.35">
      <c r="M34" t="s">
        <v>71</v>
      </c>
    </row>
    <row r="35" spans="13:13" x14ac:dyDescent="0.35">
      <c r="M35" t="s">
        <v>54</v>
      </c>
    </row>
    <row r="36" spans="13:13" x14ac:dyDescent="0.35">
      <c r="M36" t="s">
        <v>69</v>
      </c>
    </row>
    <row r="37" spans="13:13" x14ac:dyDescent="0.35">
      <c r="M37" t="s">
        <v>63</v>
      </c>
    </row>
    <row r="38" spans="13:13" x14ac:dyDescent="0.35">
      <c r="M38" t="s">
        <v>47</v>
      </c>
    </row>
    <row r="39" spans="13:13" x14ac:dyDescent="0.35">
      <c r="M39" t="s">
        <v>85</v>
      </c>
    </row>
    <row r="40" spans="13:13" x14ac:dyDescent="0.35">
      <c r="M40" t="s">
        <v>50</v>
      </c>
    </row>
  </sheetData>
  <sortState xmlns:xlrd2="http://schemas.microsoft.com/office/spreadsheetml/2017/richdata2" ref="M17:M24">
    <sortCondition ref="M19:M24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A983-2674-4BF8-9CC3-A12E28234FFF}">
  <dimension ref="A2:Q27"/>
  <sheetViews>
    <sheetView zoomScale="140" zoomScaleNormal="140" workbookViewId="0"/>
  </sheetViews>
  <sheetFormatPr defaultColWidth="9.1796875" defaultRowHeight="12.5" x14ac:dyDescent="0.25"/>
  <cols>
    <col min="1" max="1" width="7.81640625" style="5" bestFit="1" customWidth="1"/>
    <col min="2" max="2" width="6.26953125" style="5" bestFit="1" customWidth="1"/>
    <col min="3" max="3" width="8.26953125" style="5" customWidth="1"/>
    <col min="4" max="4" width="11.81640625" style="5" customWidth="1"/>
    <col min="5" max="5" width="18" style="5" customWidth="1"/>
    <col min="6" max="7" width="4.26953125" style="5" customWidth="1"/>
    <col min="8" max="8" width="8.81640625" style="5" bestFit="1" customWidth="1"/>
    <col min="9" max="9" width="11.81640625" style="5" bestFit="1" customWidth="1"/>
    <col min="10" max="10" width="6.453125" style="5" bestFit="1" customWidth="1"/>
    <col min="11" max="11" width="11.453125" style="5" customWidth="1"/>
    <col min="12" max="13" width="4.81640625" style="5" customWidth="1"/>
    <col min="14" max="14" width="7.453125" style="5" bestFit="1" customWidth="1"/>
    <col min="15" max="15" width="11.81640625" style="5" customWidth="1"/>
    <col min="16" max="16" width="7.453125" style="5" customWidth="1"/>
    <col min="17" max="17" width="11.453125" style="5" customWidth="1"/>
    <col min="18" max="16384" width="9.1796875" style="5"/>
  </cols>
  <sheetData>
    <row r="2" spans="1:17" s="1" customFormat="1" ht="14" x14ac:dyDescent="0.3">
      <c r="A2" s="1" t="s">
        <v>0</v>
      </c>
      <c r="H2" s="1" t="s">
        <v>1</v>
      </c>
      <c r="N2" s="1" t="s">
        <v>2</v>
      </c>
    </row>
    <row r="4" spans="1:17" s="3" customFormat="1" ht="26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N4" s="2" t="s">
        <v>12</v>
      </c>
      <c r="O4" s="2" t="s">
        <v>13</v>
      </c>
      <c r="P4" s="2" t="s">
        <v>10</v>
      </c>
      <c r="Q4" s="2" t="s">
        <v>11</v>
      </c>
    </row>
    <row r="5" spans="1:17" x14ac:dyDescent="0.25">
      <c r="A5" s="4" t="s">
        <v>14</v>
      </c>
      <c r="B5" s="4" t="s">
        <v>15</v>
      </c>
      <c r="C5" s="4">
        <v>5</v>
      </c>
      <c r="D5" s="4"/>
      <c r="E5" s="4"/>
      <c r="H5" s="6" t="s">
        <v>16</v>
      </c>
      <c r="I5" s="6" t="s">
        <v>17</v>
      </c>
      <c r="J5" s="6"/>
      <c r="K5" s="6"/>
      <c r="N5" s="6" t="s">
        <v>14</v>
      </c>
      <c r="O5" s="6" t="s">
        <v>18</v>
      </c>
      <c r="P5" s="6"/>
      <c r="Q5" s="6"/>
    </row>
    <row r="6" spans="1:17" x14ac:dyDescent="0.25">
      <c r="A6" s="4" t="s">
        <v>19</v>
      </c>
      <c r="B6" s="4" t="s">
        <v>15</v>
      </c>
      <c r="C6" s="4">
        <v>5</v>
      </c>
      <c r="D6" s="4"/>
      <c r="E6" s="4"/>
      <c r="H6" s="6" t="s">
        <v>20</v>
      </c>
      <c r="I6" s="6" t="s">
        <v>21</v>
      </c>
      <c r="J6" s="6"/>
      <c r="K6" s="6"/>
      <c r="N6" s="6" t="s">
        <v>22</v>
      </c>
      <c r="O6" s="6" t="s">
        <v>23</v>
      </c>
      <c r="P6" s="6"/>
      <c r="Q6" s="6"/>
    </row>
    <row r="7" spans="1:17" x14ac:dyDescent="0.25">
      <c r="A7" s="4" t="s">
        <v>14</v>
      </c>
      <c r="B7" s="4" t="s">
        <v>24</v>
      </c>
      <c r="C7" s="4">
        <v>4</v>
      </c>
      <c r="D7" s="4"/>
      <c r="E7" s="4"/>
      <c r="H7" s="6" t="s">
        <v>24</v>
      </c>
      <c r="I7" s="6" t="s">
        <v>25</v>
      </c>
      <c r="J7" s="6"/>
      <c r="K7" s="6"/>
      <c r="N7" s="6" t="s">
        <v>19</v>
      </c>
      <c r="O7" s="6" t="s">
        <v>26</v>
      </c>
      <c r="P7" s="6"/>
      <c r="Q7" s="6"/>
    </row>
    <row r="8" spans="1:17" x14ac:dyDescent="0.25">
      <c r="A8" s="4" t="s">
        <v>14</v>
      </c>
      <c r="B8" s="4" t="s">
        <v>27</v>
      </c>
      <c r="C8" s="4">
        <v>4</v>
      </c>
      <c r="D8" s="4"/>
      <c r="E8" s="4"/>
      <c r="H8" s="6" t="s">
        <v>15</v>
      </c>
      <c r="I8" s="6" t="s">
        <v>28</v>
      </c>
      <c r="J8" s="6"/>
      <c r="K8" s="6"/>
    </row>
    <row r="9" spans="1:17" x14ac:dyDescent="0.25">
      <c r="A9" s="4" t="s">
        <v>14</v>
      </c>
      <c r="B9" s="4" t="s">
        <v>29</v>
      </c>
      <c r="C9" s="4">
        <v>3</v>
      </c>
      <c r="D9" s="4"/>
      <c r="E9" s="4"/>
      <c r="H9" s="6" t="s">
        <v>30</v>
      </c>
      <c r="I9" s="6" t="s">
        <v>31</v>
      </c>
      <c r="J9" s="6"/>
      <c r="K9" s="6"/>
    </row>
    <row r="10" spans="1:17" x14ac:dyDescent="0.25">
      <c r="A10" s="4" t="s">
        <v>19</v>
      </c>
      <c r="B10" s="4" t="s">
        <v>32</v>
      </c>
      <c r="C10" s="4">
        <v>4</v>
      </c>
      <c r="D10" s="4"/>
      <c r="E10" s="4"/>
      <c r="H10" s="6" t="s">
        <v>33</v>
      </c>
      <c r="I10" s="6" t="s">
        <v>34</v>
      </c>
      <c r="J10" s="6"/>
      <c r="K10" s="6"/>
    </row>
    <row r="11" spans="1:17" x14ac:dyDescent="0.25">
      <c r="A11" s="4" t="s">
        <v>19</v>
      </c>
      <c r="B11" s="4" t="s">
        <v>16</v>
      </c>
      <c r="C11" s="4">
        <v>4</v>
      </c>
      <c r="D11" s="4"/>
      <c r="E11" s="4"/>
      <c r="H11" s="6" t="s">
        <v>27</v>
      </c>
      <c r="I11" s="6" t="s">
        <v>35</v>
      </c>
      <c r="J11" s="6"/>
      <c r="K11" s="6"/>
    </row>
    <row r="12" spans="1:17" x14ac:dyDescent="0.25">
      <c r="A12" s="4" t="s">
        <v>22</v>
      </c>
      <c r="B12" s="4" t="s">
        <v>30</v>
      </c>
      <c r="C12" s="4">
        <v>4</v>
      </c>
      <c r="D12" s="4"/>
      <c r="E12" s="4"/>
      <c r="H12" s="6" t="s">
        <v>32</v>
      </c>
      <c r="I12" s="6" t="s">
        <v>36</v>
      </c>
      <c r="J12" s="6"/>
      <c r="K12" s="6"/>
    </row>
    <row r="13" spans="1:17" x14ac:dyDescent="0.25">
      <c r="A13" s="4" t="s">
        <v>14</v>
      </c>
      <c r="B13" s="4" t="s">
        <v>33</v>
      </c>
      <c r="C13" s="4">
        <v>3</v>
      </c>
      <c r="D13" s="4"/>
      <c r="E13" s="4"/>
      <c r="H13" s="6" t="s">
        <v>29</v>
      </c>
      <c r="I13" s="6" t="s">
        <v>37</v>
      </c>
      <c r="J13" s="6"/>
      <c r="K13" s="6"/>
    </row>
    <row r="14" spans="1:17" x14ac:dyDescent="0.25">
      <c r="A14" s="4" t="s">
        <v>19</v>
      </c>
      <c r="B14" s="4" t="s">
        <v>29</v>
      </c>
      <c r="C14" s="4">
        <v>3</v>
      </c>
      <c r="D14" s="4"/>
      <c r="E14" s="4"/>
      <c r="H14" s="6" t="s">
        <v>38</v>
      </c>
      <c r="I14" s="6" t="s">
        <v>39</v>
      </c>
      <c r="J14" s="6"/>
      <c r="K14" s="6"/>
    </row>
    <row r="15" spans="1:17" x14ac:dyDescent="0.25">
      <c r="A15" s="4" t="s">
        <v>22</v>
      </c>
      <c r="B15" s="4" t="s">
        <v>38</v>
      </c>
      <c r="C15" s="4">
        <v>3</v>
      </c>
      <c r="D15" s="4"/>
      <c r="E15" s="4"/>
    </row>
    <row r="16" spans="1:17" x14ac:dyDescent="0.25">
      <c r="A16" s="4" t="s">
        <v>19</v>
      </c>
      <c r="B16" s="4" t="s">
        <v>24</v>
      </c>
      <c r="C16" s="4">
        <v>4</v>
      </c>
      <c r="D16" s="4"/>
      <c r="E16" s="4"/>
    </row>
    <row r="17" spans="1:5" x14ac:dyDescent="0.25">
      <c r="A17" s="4" t="s">
        <v>19</v>
      </c>
      <c r="B17" s="4" t="s">
        <v>20</v>
      </c>
      <c r="C17" s="4">
        <v>5</v>
      </c>
      <c r="D17" s="4"/>
      <c r="E17" s="4"/>
    </row>
    <row r="18" spans="1:5" x14ac:dyDescent="0.25">
      <c r="A18" s="4" t="s">
        <v>22</v>
      </c>
      <c r="B18" s="4" t="s">
        <v>27</v>
      </c>
      <c r="C18" s="4">
        <v>5</v>
      </c>
      <c r="D18" s="4"/>
      <c r="E18" s="4"/>
    </row>
    <row r="19" spans="1:5" x14ac:dyDescent="0.25">
      <c r="A19" s="4" t="s">
        <v>22</v>
      </c>
      <c r="B19" s="4" t="s">
        <v>29</v>
      </c>
      <c r="C19" s="4">
        <v>4</v>
      </c>
      <c r="D19" s="4"/>
      <c r="E19" s="4"/>
    </row>
    <row r="20" spans="1:5" x14ac:dyDescent="0.25">
      <c r="A20" s="4" t="s">
        <v>22</v>
      </c>
      <c r="B20" s="4" t="s">
        <v>24</v>
      </c>
      <c r="C20" s="4">
        <v>3</v>
      </c>
      <c r="D20" s="4"/>
      <c r="E20" s="4"/>
    </row>
    <row r="21" spans="1:5" x14ac:dyDescent="0.25">
      <c r="A21" s="4" t="s">
        <v>19</v>
      </c>
      <c r="B21" s="4" t="s">
        <v>27</v>
      </c>
      <c r="C21" s="4">
        <v>4</v>
      </c>
      <c r="D21" s="4"/>
      <c r="E21" s="4"/>
    </row>
    <row r="22" spans="1:5" x14ac:dyDescent="0.25">
      <c r="A22" s="4" t="s">
        <v>19</v>
      </c>
      <c r="B22" s="4" t="s">
        <v>30</v>
      </c>
      <c r="C22" s="4">
        <v>3</v>
      </c>
      <c r="D22" s="4"/>
      <c r="E22" s="4"/>
    </row>
    <row r="23" spans="1:5" x14ac:dyDescent="0.25">
      <c r="A23" s="4" t="s">
        <v>14</v>
      </c>
      <c r="B23" s="4" t="s">
        <v>16</v>
      </c>
      <c r="C23" s="4">
        <v>5</v>
      </c>
      <c r="D23" s="4"/>
      <c r="E23" s="4"/>
    </row>
    <row r="24" spans="1:5" x14ac:dyDescent="0.25">
      <c r="A24" s="4" t="s">
        <v>19</v>
      </c>
      <c r="B24" s="4" t="s">
        <v>38</v>
      </c>
      <c r="C24" s="4">
        <v>3</v>
      </c>
      <c r="D24" s="4"/>
      <c r="E24" s="4"/>
    </row>
    <row r="25" spans="1:5" x14ac:dyDescent="0.25">
      <c r="A25" s="4" t="s">
        <v>22</v>
      </c>
      <c r="B25" s="4" t="s">
        <v>16</v>
      </c>
      <c r="C25" s="4">
        <v>4</v>
      </c>
      <c r="D25" s="4"/>
      <c r="E25" s="4"/>
    </row>
    <row r="26" spans="1:5" x14ac:dyDescent="0.25">
      <c r="A26" s="4" t="s">
        <v>14</v>
      </c>
      <c r="B26" s="4" t="s">
        <v>20</v>
      </c>
      <c r="C26" s="4">
        <v>3</v>
      </c>
      <c r="D26" s="4"/>
      <c r="E26" s="4"/>
    </row>
    <row r="27" spans="1:5" x14ac:dyDescent="0.25">
      <c r="A27" s="4" t="s">
        <v>22</v>
      </c>
      <c r="B27" s="4" t="s">
        <v>20</v>
      </c>
      <c r="C27" s="4">
        <v>5</v>
      </c>
      <c r="D27" s="4"/>
      <c r="E27" s="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03D5-8140-4884-9851-3DC11AF145DD}">
  <dimension ref="A4:K26"/>
  <sheetViews>
    <sheetView workbookViewId="0">
      <selection activeCell="S16" sqref="S16"/>
    </sheetView>
  </sheetViews>
  <sheetFormatPr defaultColWidth="9.1796875" defaultRowHeight="12.5" x14ac:dyDescent="0.25"/>
  <cols>
    <col min="1" max="1" width="11.7265625" style="5" customWidth="1"/>
    <col min="2" max="2" width="10.54296875" style="5" bestFit="1" customWidth="1"/>
    <col min="3" max="4" width="9.1796875" style="5"/>
    <col min="5" max="5" width="6.453125" style="5" customWidth="1"/>
    <col min="6" max="16384" width="9.1796875" style="5"/>
  </cols>
  <sheetData>
    <row r="4" spans="1:11" ht="13.5" thickBot="1" x14ac:dyDescent="0.35">
      <c r="B4" s="16" t="s">
        <v>186</v>
      </c>
      <c r="C4" s="17"/>
      <c r="D4" s="17"/>
    </row>
    <row r="5" spans="1:11" ht="13.5" thickBot="1" x14ac:dyDescent="0.35">
      <c r="B5" s="20" t="s">
        <v>190</v>
      </c>
      <c r="C5" s="21" t="s">
        <v>191</v>
      </c>
      <c r="D5" s="21" t="s">
        <v>191</v>
      </c>
      <c r="H5" s="16" t="s">
        <v>192</v>
      </c>
      <c r="I5" s="17"/>
      <c r="J5" s="17"/>
      <c r="K5" s="17"/>
    </row>
    <row r="6" spans="1:11" ht="12.75" customHeight="1" x14ac:dyDescent="0.3">
      <c r="B6" s="25">
        <v>13</v>
      </c>
      <c r="C6" s="26"/>
      <c r="D6" s="26"/>
      <c r="H6" s="27" t="s">
        <v>9</v>
      </c>
      <c r="I6" s="28" t="s">
        <v>194</v>
      </c>
      <c r="J6" s="28" t="s">
        <v>195</v>
      </c>
      <c r="K6" s="29" t="s">
        <v>196</v>
      </c>
    </row>
    <row r="7" spans="1:11" x14ac:dyDescent="0.25">
      <c r="B7" s="30">
        <v>25</v>
      </c>
      <c r="C7" s="31"/>
      <c r="D7" s="31"/>
      <c r="H7" s="32" t="s">
        <v>198</v>
      </c>
      <c r="I7" s="33">
        <v>1681</v>
      </c>
      <c r="J7" s="34"/>
      <c r="K7" s="35"/>
    </row>
    <row r="8" spans="1:11" x14ac:dyDescent="0.25">
      <c r="B8" s="30">
        <v>17</v>
      </c>
      <c r="C8" s="31"/>
      <c r="D8" s="31"/>
      <c r="H8" s="32" t="s">
        <v>200</v>
      </c>
      <c r="I8" s="33">
        <v>556</v>
      </c>
      <c r="J8" s="34"/>
      <c r="K8" s="35"/>
    </row>
    <row r="9" spans="1:11" x14ac:dyDescent="0.25">
      <c r="B9" s="30">
        <v>32</v>
      </c>
      <c r="C9" s="31"/>
      <c r="D9" s="31"/>
      <c r="H9" s="32" t="s">
        <v>202</v>
      </c>
      <c r="I9" s="33">
        <v>3323</v>
      </c>
      <c r="J9" s="34"/>
      <c r="K9" s="35"/>
    </row>
    <row r="10" spans="1:11" x14ac:dyDescent="0.25">
      <c r="B10" s="30">
        <v>18</v>
      </c>
      <c r="C10" s="31"/>
      <c r="D10" s="31"/>
      <c r="H10" s="32" t="s">
        <v>204</v>
      </c>
      <c r="I10" s="33">
        <v>1598</v>
      </c>
      <c r="J10" s="34"/>
      <c r="K10" s="35"/>
    </row>
    <row r="11" spans="1:11" ht="13" thickBot="1" x14ac:dyDescent="0.3">
      <c r="B11" s="30">
        <v>20</v>
      </c>
      <c r="C11" s="31"/>
      <c r="D11" s="31"/>
      <c r="H11" s="39" t="s">
        <v>206</v>
      </c>
      <c r="I11" s="40">
        <v>1170</v>
      </c>
      <c r="J11" s="41"/>
      <c r="K11" s="42"/>
    </row>
    <row r="12" spans="1:11" x14ac:dyDescent="0.25">
      <c r="A12" s="17"/>
      <c r="B12" s="30">
        <v>15</v>
      </c>
      <c r="C12" s="31"/>
      <c r="D12" s="31"/>
    </row>
    <row r="13" spans="1:11" x14ac:dyDescent="0.25">
      <c r="B13" s="30">
        <v>35</v>
      </c>
      <c r="C13" s="31"/>
      <c r="D13" s="31"/>
      <c r="K13" s="17"/>
    </row>
    <row r="14" spans="1:11" x14ac:dyDescent="0.25">
      <c r="B14" s="30">
        <v>24</v>
      </c>
      <c r="C14" s="31"/>
      <c r="D14" s="31"/>
      <c r="K14" s="17"/>
    </row>
    <row r="15" spans="1:11" x14ac:dyDescent="0.25">
      <c r="B15" s="30">
        <v>18</v>
      </c>
      <c r="C15" s="31"/>
      <c r="D15" s="31"/>
      <c r="E15" s="17"/>
    </row>
    <row r="16" spans="1:11" ht="13" thickBot="1" x14ac:dyDescent="0.3">
      <c r="B16" s="44"/>
      <c r="C16" s="45"/>
      <c r="D16" s="45"/>
      <c r="E16" s="17"/>
    </row>
    <row r="17" spans="1:5" ht="12.75" customHeight="1" x14ac:dyDescent="0.25">
      <c r="B17" s="17"/>
      <c r="C17" s="96" t="s">
        <v>207</v>
      </c>
      <c r="D17" s="96" t="s">
        <v>208</v>
      </c>
      <c r="E17" s="17"/>
    </row>
    <row r="18" spans="1:5" x14ac:dyDescent="0.25">
      <c r="C18" s="96"/>
      <c r="D18" s="96"/>
    </row>
    <row r="19" spans="1:5" x14ac:dyDescent="0.25">
      <c r="B19" s="17"/>
      <c r="C19" s="96"/>
      <c r="D19" s="96"/>
    </row>
    <row r="20" spans="1:5" x14ac:dyDescent="0.25">
      <c r="B20" s="17"/>
      <c r="C20" s="96"/>
      <c r="D20" s="96"/>
    </row>
    <row r="26" spans="1:5" x14ac:dyDescent="0.25">
      <c r="A26" s="17"/>
    </row>
  </sheetData>
  <mergeCells count="2">
    <mergeCell ref="C17:C20"/>
    <mergeCell ref="D17:D20"/>
  </mergeCells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9676-E17D-41D9-B881-3496F8D011EB}">
  <dimension ref="B1:G23"/>
  <sheetViews>
    <sheetView workbookViewId="0">
      <selection activeCell="J7" sqref="J7"/>
    </sheetView>
  </sheetViews>
  <sheetFormatPr defaultColWidth="9.1796875" defaultRowHeight="12.5" x14ac:dyDescent="0.25"/>
  <cols>
    <col min="1" max="3" width="9.1796875" style="17"/>
    <col min="4" max="4" width="9.54296875" style="17" bestFit="1" customWidth="1"/>
    <col min="5" max="16384" width="9.1796875" style="17"/>
  </cols>
  <sheetData>
    <row r="1" spans="2:7" ht="37.5" customHeight="1" x14ac:dyDescent="0.25"/>
    <row r="2" spans="2:7" ht="15.5" x14ac:dyDescent="0.35">
      <c r="B2" s="46" t="s">
        <v>223</v>
      </c>
      <c r="D2" s="43"/>
      <c r="E2" s="47"/>
    </row>
    <row r="3" spans="2:7" x14ac:dyDescent="0.25">
      <c r="D3" s="43"/>
    </row>
    <row r="4" spans="2:7" ht="13" x14ac:dyDescent="0.3">
      <c r="B4" s="49" t="s">
        <v>210</v>
      </c>
      <c r="C4" s="49" t="s">
        <v>211</v>
      </c>
      <c r="D4" s="50" t="s">
        <v>187</v>
      </c>
      <c r="E4" s="50" t="s">
        <v>191</v>
      </c>
      <c r="F4" s="51" t="s">
        <v>212</v>
      </c>
      <c r="G4" s="49" t="s">
        <v>213</v>
      </c>
    </row>
    <row r="5" spans="2:7" x14ac:dyDescent="0.25">
      <c r="B5" s="52">
        <v>37591</v>
      </c>
      <c r="C5" s="33" t="s">
        <v>214</v>
      </c>
      <c r="D5" s="53">
        <v>15</v>
      </c>
      <c r="E5" s="54"/>
      <c r="F5" s="55">
        <v>10</v>
      </c>
      <c r="G5" s="56"/>
    </row>
    <row r="6" spans="2:7" x14ac:dyDescent="0.25">
      <c r="B6" s="52">
        <v>37591</v>
      </c>
      <c r="C6" s="33" t="s">
        <v>216</v>
      </c>
      <c r="D6" s="53">
        <v>22</v>
      </c>
      <c r="E6" s="54"/>
      <c r="F6" s="55">
        <v>23.8</v>
      </c>
      <c r="G6" s="56"/>
    </row>
    <row r="7" spans="2:7" x14ac:dyDescent="0.25">
      <c r="B7" s="52">
        <v>37591</v>
      </c>
      <c r="C7" s="33" t="s">
        <v>217</v>
      </c>
      <c r="D7" s="53">
        <v>20</v>
      </c>
      <c r="E7" s="54"/>
      <c r="F7" s="55">
        <v>45.3</v>
      </c>
      <c r="G7" s="56"/>
    </row>
    <row r="8" spans="2:7" x14ac:dyDescent="0.25">
      <c r="B8" s="52">
        <v>37592</v>
      </c>
      <c r="C8" s="33" t="s">
        <v>219</v>
      </c>
      <c r="D8" s="53">
        <v>32</v>
      </c>
      <c r="E8" s="54"/>
      <c r="F8" s="55">
        <v>37</v>
      </c>
      <c r="G8" s="56"/>
    </row>
    <row r="9" spans="2:7" x14ac:dyDescent="0.25">
      <c r="B9" s="52">
        <v>37592</v>
      </c>
      <c r="C9" s="33" t="s">
        <v>217</v>
      </c>
      <c r="D9" s="53">
        <v>23</v>
      </c>
      <c r="E9" s="54"/>
      <c r="F9" s="55">
        <v>52</v>
      </c>
      <c r="G9" s="56"/>
    </row>
    <row r="10" spans="2:7" x14ac:dyDescent="0.25">
      <c r="B10" s="52">
        <v>37593</v>
      </c>
      <c r="C10" s="33" t="s">
        <v>221</v>
      </c>
      <c r="D10" s="53">
        <v>45</v>
      </c>
      <c r="E10" s="54"/>
      <c r="F10" s="55">
        <v>75</v>
      </c>
      <c r="G10" s="56"/>
    </row>
    <row r="11" spans="2:7" x14ac:dyDescent="0.25">
      <c r="B11" s="52">
        <v>37593</v>
      </c>
      <c r="C11" s="33" t="s">
        <v>217</v>
      </c>
      <c r="D11" s="53">
        <v>28</v>
      </c>
      <c r="E11" s="54"/>
      <c r="F11" s="55">
        <v>45</v>
      </c>
      <c r="G11" s="56"/>
    </row>
    <row r="12" spans="2:7" x14ac:dyDescent="0.25">
      <c r="B12" s="52">
        <v>37593</v>
      </c>
      <c r="C12" s="33" t="s">
        <v>219</v>
      </c>
      <c r="D12" s="53">
        <v>20</v>
      </c>
      <c r="E12" s="54"/>
      <c r="F12" s="55">
        <v>38.799999999999997</v>
      </c>
      <c r="G12" s="56"/>
    </row>
    <row r="13" spans="2:7" x14ac:dyDescent="0.25">
      <c r="B13" s="52">
        <v>37593</v>
      </c>
      <c r="C13" s="33" t="s">
        <v>216</v>
      </c>
      <c r="D13" s="53">
        <v>22</v>
      </c>
      <c r="E13" s="54"/>
      <c r="F13" s="55">
        <v>45.9</v>
      </c>
      <c r="G13" s="56"/>
    </row>
    <row r="14" spans="2:7" x14ac:dyDescent="0.25">
      <c r="B14" s="52">
        <v>37594</v>
      </c>
      <c r="C14" s="33" t="s">
        <v>220</v>
      </c>
      <c r="D14" s="53">
        <v>31</v>
      </c>
      <c r="E14" s="54"/>
      <c r="F14" s="55">
        <v>63.6</v>
      </c>
      <c r="G14" s="56"/>
    </row>
    <row r="15" spans="2:7" x14ac:dyDescent="0.25">
      <c r="B15" s="52">
        <v>37594</v>
      </c>
      <c r="C15" s="33" t="s">
        <v>219</v>
      </c>
      <c r="D15" s="53">
        <v>28</v>
      </c>
      <c r="E15" s="54"/>
      <c r="F15" s="55">
        <v>58.4</v>
      </c>
      <c r="G15" s="56"/>
    </row>
    <row r="16" spans="2:7" x14ac:dyDescent="0.25">
      <c r="B16" s="52">
        <v>37594</v>
      </c>
      <c r="C16" s="33" t="s">
        <v>217</v>
      </c>
      <c r="D16" s="53">
        <v>15</v>
      </c>
      <c r="E16" s="54"/>
      <c r="F16" s="55">
        <v>44</v>
      </c>
      <c r="G16" s="56"/>
    </row>
    <row r="17" spans="2:7" x14ac:dyDescent="0.25">
      <c r="B17" s="52">
        <v>37595</v>
      </c>
      <c r="C17" s="33" t="s">
        <v>221</v>
      </c>
      <c r="D17" s="53">
        <v>30</v>
      </c>
      <c r="E17" s="54"/>
      <c r="F17" s="55">
        <v>25</v>
      </c>
      <c r="G17" s="56"/>
    </row>
    <row r="18" spans="2:7" x14ac:dyDescent="0.25">
      <c r="B18" s="52">
        <v>37595</v>
      </c>
      <c r="C18" s="33" t="s">
        <v>216</v>
      </c>
      <c r="D18" s="53">
        <v>27</v>
      </c>
      <c r="E18" s="54"/>
      <c r="F18" s="55">
        <v>39</v>
      </c>
      <c r="G18" s="56"/>
    </row>
    <row r="19" spans="2:7" x14ac:dyDescent="0.25">
      <c r="B19" s="52">
        <v>37597</v>
      </c>
      <c r="C19" s="33" t="s">
        <v>220</v>
      </c>
      <c r="D19" s="53">
        <v>23</v>
      </c>
      <c r="E19" s="54"/>
      <c r="F19" s="55">
        <v>132</v>
      </c>
      <c r="G19" s="56"/>
    </row>
    <row r="20" spans="2:7" x14ac:dyDescent="0.25">
      <c r="B20" s="52">
        <v>37597</v>
      </c>
      <c r="C20" s="33" t="s">
        <v>217</v>
      </c>
      <c r="D20" s="53">
        <v>27</v>
      </c>
      <c r="E20" s="54"/>
      <c r="F20" s="55">
        <v>160</v>
      </c>
      <c r="G20" s="56"/>
    </row>
    <row r="21" spans="2:7" x14ac:dyDescent="0.25">
      <c r="B21" s="52">
        <v>37597</v>
      </c>
      <c r="C21" s="33" t="s">
        <v>219</v>
      </c>
      <c r="D21" s="53">
        <v>18</v>
      </c>
      <c r="E21" s="54"/>
      <c r="F21" s="55">
        <v>39</v>
      </c>
      <c r="G21" s="56"/>
    </row>
    <row r="22" spans="2:7" x14ac:dyDescent="0.25">
      <c r="B22" s="66"/>
      <c r="C22" s="66"/>
      <c r="D22" s="66"/>
      <c r="E22" s="23"/>
      <c r="F22" s="66"/>
      <c r="G22" s="66"/>
    </row>
    <row r="23" spans="2:7" ht="13" x14ac:dyDescent="0.3">
      <c r="B23" s="66"/>
      <c r="C23" s="66"/>
      <c r="D23" s="72" t="s">
        <v>222</v>
      </c>
      <c r="E23" s="73"/>
      <c r="G23" s="56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A8BD-99E3-40AC-8353-61CE5C450C58}">
  <dimension ref="B2:Q15"/>
  <sheetViews>
    <sheetView workbookViewId="0">
      <selection activeCell="N27" sqref="N27"/>
    </sheetView>
  </sheetViews>
  <sheetFormatPr defaultRowHeight="14.5" x14ac:dyDescent="0.35"/>
  <cols>
    <col min="4" max="4" width="13.7265625" bestFit="1" customWidth="1"/>
  </cols>
  <sheetData>
    <row r="2" spans="2:17" ht="15" thickBot="1" x14ac:dyDescent="0.4">
      <c r="B2" s="11" t="s">
        <v>161</v>
      </c>
      <c r="D2" s="12" t="s">
        <v>278</v>
      </c>
      <c r="E2" s="13" t="s">
        <v>41</v>
      </c>
      <c r="G2" s="16" t="s">
        <v>185</v>
      </c>
      <c r="H2" s="17"/>
      <c r="I2" s="5"/>
      <c r="K2" s="48" t="s">
        <v>209</v>
      </c>
      <c r="L2" s="17"/>
      <c r="M2" s="17"/>
      <c r="N2" s="17"/>
      <c r="O2" s="17"/>
      <c r="P2" s="17"/>
      <c r="Q2" s="17"/>
    </row>
    <row r="3" spans="2:17" x14ac:dyDescent="0.35">
      <c r="B3" t="s">
        <v>166</v>
      </c>
      <c r="D3" s="9" t="s">
        <v>75</v>
      </c>
      <c r="E3" s="9">
        <v>3150</v>
      </c>
      <c r="G3" s="18" t="s">
        <v>187</v>
      </c>
      <c r="H3" s="18" t="s">
        <v>188</v>
      </c>
      <c r="I3" s="19" t="s">
        <v>189</v>
      </c>
      <c r="K3" s="17"/>
      <c r="L3" s="17"/>
      <c r="M3" s="17"/>
      <c r="N3" s="17"/>
      <c r="O3" s="17"/>
      <c r="P3" s="17"/>
      <c r="Q3" s="17"/>
    </row>
    <row r="4" spans="2:17" x14ac:dyDescent="0.35">
      <c r="B4" t="s">
        <v>163</v>
      </c>
      <c r="D4" s="9" t="s">
        <v>82</v>
      </c>
      <c r="E4" s="9">
        <v>2670</v>
      </c>
      <c r="G4" s="22" t="s">
        <v>193</v>
      </c>
      <c r="H4" s="23">
        <v>5</v>
      </c>
      <c r="I4" s="24">
        <v>23</v>
      </c>
      <c r="K4" s="17"/>
      <c r="L4" s="17" t="s">
        <v>215</v>
      </c>
      <c r="M4" s="17"/>
      <c r="N4" s="17"/>
      <c r="O4" s="17"/>
      <c r="P4" s="17"/>
      <c r="Q4" s="17"/>
    </row>
    <row r="5" spans="2:17" ht="15" thickBot="1" x14ac:dyDescent="0.4">
      <c r="B5" t="s">
        <v>164</v>
      </c>
      <c r="D5" s="9" t="s">
        <v>49</v>
      </c>
      <c r="E5" s="9">
        <v>2300</v>
      </c>
      <c r="G5" s="22" t="s">
        <v>197</v>
      </c>
      <c r="H5" s="23">
        <v>10</v>
      </c>
      <c r="I5" s="24">
        <v>27</v>
      </c>
      <c r="K5" s="17"/>
      <c r="L5" s="17"/>
      <c r="M5" s="17"/>
      <c r="N5" s="17"/>
      <c r="O5" s="17"/>
      <c r="P5" s="17"/>
      <c r="Q5" s="17"/>
    </row>
    <row r="6" spans="2:17" ht="15" thickBot="1" x14ac:dyDescent="0.4">
      <c r="B6" t="s">
        <v>165</v>
      </c>
      <c r="D6" s="9" t="s">
        <v>79</v>
      </c>
      <c r="E6" s="9">
        <v>1800</v>
      </c>
      <c r="G6" s="22" t="s">
        <v>199</v>
      </c>
      <c r="H6" s="23">
        <v>15</v>
      </c>
      <c r="I6" s="24">
        <v>29</v>
      </c>
      <c r="K6" s="57" t="s">
        <v>218</v>
      </c>
      <c r="L6" s="58">
        <v>10</v>
      </c>
      <c r="M6" s="58">
        <v>15</v>
      </c>
      <c r="N6" s="58">
        <v>20</v>
      </c>
      <c r="O6" s="58">
        <v>25</v>
      </c>
      <c r="P6" s="59">
        <v>30</v>
      </c>
      <c r="Q6" s="17"/>
    </row>
    <row r="7" spans="2:17" x14ac:dyDescent="0.35">
      <c r="B7" t="s">
        <v>162</v>
      </c>
      <c r="D7" s="9" t="s">
        <v>66</v>
      </c>
      <c r="E7" s="9">
        <v>1750</v>
      </c>
      <c r="G7" s="22" t="s">
        <v>201</v>
      </c>
      <c r="H7" s="23">
        <v>20</v>
      </c>
      <c r="I7" s="24">
        <v>33</v>
      </c>
      <c r="K7" s="60" t="s">
        <v>220</v>
      </c>
      <c r="L7" s="61">
        <v>12</v>
      </c>
      <c r="M7" s="62">
        <v>16</v>
      </c>
      <c r="N7" s="62">
        <v>19</v>
      </c>
      <c r="O7" s="62">
        <v>23</v>
      </c>
      <c r="P7" s="63">
        <v>19</v>
      </c>
      <c r="Q7" s="17"/>
    </row>
    <row r="8" spans="2:17" x14ac:dyDescent="0.35">
      <c r="B8" t="s">
        <v>162</v>
      </c>
      <c r="D8" s="9" t="s">
        <v>53</v>
      </c>
      <c r="E8" s="9">
        <v>1740</v>
      </c>
      <c r="G8" s="22" t="s">
        <v>203</v>
      </c>
      <c r="H8" s="23">
        <v>25</v>
      </c>
      <c r="I8" s="24">
        <v>31</v>
      </c>
      <c r="K8" s="64" t="s">
        <v>219</v>
      </c>
      <c r="L8" s="65">
        <v>31</v>
      </c>
      <c r="M8" s="66">
        <v>34</v>
      </c>
      <c r="N8" s="66">
        <v>36</v>
      </c>
      <c r="O8" s="66">
        <v>39</v>
      </c>
      <c r="P8" s="67">
        <v>35</v>
      </c>
      <c r="Q8" s="17"/>
    </row>
    <row r="9" spans="2:17" ht="15" thickBot="1" x14ac:dyDescent="0.4">
      <c r="D9" s="9" t="s">
        <v>57</v>
      </c>
      <c r="E9" s="9">
        <v>1380</v>
      </c>
      <c r="G9" s="36" t="s">
        <v>205</v>
      </c>
      <c r="H9" s="37">
        <v>30</v>
      </c>
      <c r="I9" s="38">
        <v>28</v>
      </c>
      <c r="K9" s="64" t="s">
        <v>216</v>
      </c>
      <c r="L9" s="65">
        <v>15</v>
      </c>
      <c r="M9" s="66">
        <v>22</v>
      </c>
      <c r="N9" s="66">
        <v>26</v>
      </c>
      <c r="O9" s="66">
        <v>31</v>
      </c>
      <c r="P9" s="67">
        <v>29</v>
      </c>
      <c r="Q9" s="17"/>
    </row>
    <row r="10" spans="2:17" x14ac:dyDescent="0.35">
      <c r="D10" s="9" t="s">
        <v>46</v>
      </c>
      <c r="E10" s="9">
        <v>1280</v>
      </c>
      <c r="K10" s="64" t="s">
        <v>217</v>
      </c>
      <c r="L10" s="65">
        <v>28</v>
      </c>
      <c r="M10" s="66">
        <v>31</v>
      </c>
      <c r="N10" s="66">
        <v>33</v>
      </c>
      <c r="O10" s="66">
        <v>35</v>
      </c>
      <c r="P10" s="67">
        <v>33</v>
      </c>
      <c r="Q10" s="17"/>
    </row>
    <row r="11" spans="2:17" x14ac:dyDescent="0.35">
      <c r="K11" s="64" t="s">
        <v>214</v>
      </c>
      <c r="L11" s="65">
        <v>33</v>
      </c>
      <c r="M11" s="66">
        <v>35</v>
      </c>
      <c r="N11" s="66">
        <v>39</v>
      </c>
      <c r="O11" s="66">
        <v>42</v>
      </c>
      <c r="P11" s="67">
        <v>38</v>
      </c>
      <c r="Q11" s="17"/>
    </row>
    <row r="12" spans="2:17" ht="15" thickBot="1" x14ac:dyDescent="0.4">
      <c r="K12" s="68" t="s">
        <v>221</v>
      </c>
      <c r="L12" s="69">
        <v>38</v>
      </c>
      <c r="M12" s="70">
        <v>43</v>
      </c>
      <c r="N12" s="70">
        <v>48</v>
      </c>
      <c r="O12" s="70">
        <v>54</v>
      </c>
      <c r="P12" s="71">
        <v>58</v>
      </c>
      <c r="Q12" s="17"/>
    </row>
    <row r="13" spans="2:17" x14ac:dyDescent="0.35">
      <c r="K13" s="17"/>
      <c r="L13" s="17"/>
      <c r="M13" s="17"/>
      <c r="N13" s="17"/>
      <c r="O13" s="17"/>
      <c r="P13" s="17"/>
      <c r="Q13" s="17"/>
    </row>
    <row r="14" spans="2:17" x14ac:dyDescent="0.35">
      <c r="K14" s="17"/>
      <c r="L14" s="17"/>
      <c r="M14" s="17"/>
      <c r="N14" s="17"/>
      <c r="O14" s="17"/>
      <c r="P14" s="17"/>
      <c r="Q14" s="17"/>
    </row>
    <row r="15" spans="2:17" x14ac:dyDescent="0.35">
      <c r="K15" s="17"/>
      <c r="L15" s="17"/>
      <c r="M15" s="17"/>
      <c r="N15" s="17"/>
      <c r="O15" s="17"/>
      <c r="P15" s="17"/>
      <c r="Q15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21</vt:i4>
      </vt:variant>
    </vt:vector>
  </HeadingPairs>
  <TitlesOfParts>
    <vt:vector size="38" baseType="lpstr">
      <vt:lpstr>Tiitel</vt:lpstr>
      <vt:lpstr>Valideerimine</vt:lpstr>
      <vt:lpstr>Töötajad</vt:lpstr>
      <vt:lpstr>Hinded</vt:lpstr>
      <vt:lpstr>Statistika</vt:lpstr>
      <vt:lpstr>Andmebaas</vt:lpstr>
      <vt:lpstr>Vahemik</vt:lpstr>
      <vt:lpstr>Palgid</vt:lpstr>
      <vt:lpstr>Abi</vt:lpstr>
      <vt:lpstr>Otsifunktsioonid</vt:lpstr>
      <vt:lpstr>IND</vt:lpstr>
      <vt:lpstr>MAT</vt:lpstr>
      <vt:lpstr>IND_MAT_Vekt</vt:lpstr>
      <vt:lpstr>IND_MAT_TAB</vt:lpstr>
      <vt:lpstr>VLOOK</vt:lpstr>
      <vt:lpstr>XLOOK</vt:lpstr>
      <vt:lpstr>LOOK</vt:lpstr>
      <vt:lpstr>Aasta</vt:lpstr>
      <vt:lpstr>aastad</vt:lpstr>
      <vt:lpstr>IND_MAT_Vekt!Ees__ja_peremini</vt:lpstr>
      <vt:lpstr>LOOK!Ees__ja_peremini</vt:lpstr>
      <vt:lpstr>XLOOK!Ees__ja_peremini</vt:lpstr>
      <vt:lpstr>Ees__ja_peremini</vt:lpstr>
      <vt:lpstr>Statistika!Extract</vt:lpstr>
      <vt:lpstr>IND_MAT_TAB!Inimene</vt:lpstr>
      <vt:lpstr>IND_MAT_Vekt!Inimene</vt:lpstr>
      <vt:lpstr>LOOK!Inimene</vt:lpstr>
      <vt:lpstr>VLOOK!Inimene</vt:lpstr>
      <vt:lpstr>XLOOK!Inimene</vt:lpstr>
      <vt:lpstr>Inimene</vt:lpstr>
      <vt:lpstr>inimesed</vt:lpstr>
      <vt:lpstr>Kuu_nimetus</vt:lpstr>
      <vt:lpstr>Kuu_nr</vt:lpstr>
      <vt:lpstr>palgad</vt:lpstr>
      <vt:lpstr>LOOK!Palk</vt:lpstr>
      <vt:lpstr>XLOOK!Palk</vt:lpstr>
      <vt:lpstr>Palk</vt:lpstr>
      <vt:lpstr>tabel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 Antoi</dc:creator>
  <cp:lastModifiedBy>Olga Mironova</cp:lastModifiedBy>
  <dcterms:created xsi:type="dcterms:W3CDTF">2024-07-31T17:54:30Z</dcterms:created>
  <dcterms:modified xsi:type="dcterms:W3CDTF">2026-09-16T06:41:58Z</dcterms:modified>
</cp:coreProperties>
</file>