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7F5CBFEB-0A9D-4369-B218-BC2516D5AE5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</sheets>
  <externalReferences>
    <externalReference r:id="rId6"/>
    <externalReference r:id="rId7"/>
    <externalReference r:id="rId8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b">[1]Ctrl_C_V!$C$17:$C$23</definedName>
    <definedName name="elukohad" hidden="1">'[2]abi '!$C$7:$C$24</definedName>
    <definedName name="grupp">Meeskond!$H$6:$H$9</definedName>
    <definedName name="jaotisi">Fun_tab1_N!$D$6</definedName>
    <definedName name="km_prots">[1]Table_obj!$G$4</definedName>
    <definedName name="Linnad" hidden="1">'[2]abi '!$E$7:$E$12</definedName>
    <definedName name="lõpp">Fun_tab1_N!$C$6</definedName>
    <definedName name="min">Meeskond!$G$6:$G$9</definedName>
    <definedName name="mitu">Meeskond!$I$6:$I$9</definedName>
    <definedName name="muud">[3]Värvimine_tab!$J$4</definedName>
    <definedName name="muud_kulud">[3]Värvimine_tab!$I$7:$I$15</definedName>
    <definedName name="Nimi">Meeskond!$A$6:$A$28</definedName>
    <definedName name="p">Fun_tab1_N!$F$6</definedName>
    <definedName name="samm">Fun_tab1_N!$E$6</definedName>
    <definedName name="Sünniaeg">Meeskond!$B$6:$B$28</definedName>
    <definedName name="z">Fun_tab1_N!$D$9:$D$29</definedName>
    <definedName name="täna">Meeskond!$D$1</definedName>
    <definedName name="Vanus">Meeskond!$C$6:$C$28</definedName>
    <definedName name="Vanusegrupp">Meeskond!$D$6:$D$28</definedName>
    <definedName name="x">Fun_tab1_N!$B$9:$B$29</definedName>
    <definedName name="y">Fun_tab1_N!$C$9:$C$29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I7" i="10"/>
  <c r="J7" i="10"/>
  <c r="I8" i="10"/>
  <c r="J8" i="10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I23" i="10"/>
  <c r="J23" i="10"/>
  <c r="I24" i="10"/>
  <c r="J24" i="10"/>
  <c r="I25" i="10"/>
  <c r="J25" i="10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I35" i="10"/>
  <c r="J35" i="10"/>
  <c r="I36" i="10"/>
  <c r="J36" i="10"/>
  <c r="I37" i="10"/>
  <c r="J37" i="10"/>
  <c r="I38" i="10"/>
  <c r="J38" i="10"/>
  <c r="I39" i="10"/>
  <c r="J39" i="10"/>
  <c r="I40" i="10"/>
  <c r="J40" i="10"/>
  <c r="I41" i="10"/>
  <c r="J41" i="10"/>
  <c r="I42" i="10"/>
  <c r="J42" i="10"/>
  <c r="I43" i="10"/>
  <c r="J43" i="10"/>
  <c r="I44" i="10"/>
  <c r="J44" i="10"/>
  <c r="I45" i="10"/>
  <c r="J45" i="10"/>
  <c r="I46" i="10"/>
  <c r="J46" i="10"/>
  <c r="I47" i="10"/>
  <c r="J47" i="10"/>
  <c r="I48" i="10"/>
  <c r="J48" i="10"/>
  <c r="I49" i="10"/>
  <c r="J49" i="10"/>
  <c r="I50" i="10"/>
  <c r="J50" i="10"/>
  <c r="I51" i="10"/>
  <c r="J51" i="10"/>
  <c r="I52" i="10"/>
  <c r="J52" i="10"/>
  <c r="I53" i="10"/>
  <c r="J53" i="10"/>
  <c r="I54" i="10"/>
  <c r="J54" i="10"/>
  <c r="I55" i="10"/>
  <c r="J55" i="10"/>
  <c r="I56" i="10"/>
  <c r="J56" i="10"/>
  <c r="I57" i="10"/>
  <c r="J57" i="10"/>
  <c r="I58" i="10"/>
  <c r="J58" i="10"/>
  <c r="I59" i="10"/>
  <c r="J59" i="10"/>
  <c r="I60" i="10"/>
  <c r="J60" i="10"/>
  <c r="I61" i="10"/>
  <c r="J61" i="10"/>
  <c r="I62" i="10"/>
  <c r="J62" i="10"/>
  <c r="I63" i="10"/>
  <c r="J63" i="10"/>
  <c r="I64" i="10"/>
  <c r="J64" i="10"/>
  <c r="I65" i="10"/>
  <c r="J65" i="10"/>
  <c r="I66" i="10"/>
  <c r="J66" i="10"/>
  <c r="I67" i="10"/>
  <c r="J67" i="10"/>
  <c r="I68" i="10"/>
  <c r="J68" i="10"/>
  <c r="I69" i="10"/>
  <c r="J69" i="10"/>
  <c r="I70" i="10"/>
  <c r="J70" i="10"/>
  <c r="I71" i="10"/>
  <c r="J71" i="10"/>
  <c r="I72" i="10"/>
  <c r="J72" i="10"/>
  <c r="I73" i="10"/>
  <c r="J73" i="10"/>
  <c r="I74" i="10"/>
  <c r="J74" i="10"/>
  <c r="I75" i="10"/>
  <c r="J75" i="10"/>
  <c r="J6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6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" i="10"/>
  <c r="G8" i="10"/>
  <c r="G9" i="10"/>
  <c r="G10" i="10"/>
  <c r="G11" i="10"/>
  <c r="G12" i="10"/>
  <c r="G13" i="10"/>
  <c r="G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G2" i="10"/>
  <c r="H2" i="10"/>
  <c r="I2" i="10"/>
  <c r="J2" i="10"/>
  <c r="F2" i="10"/>
  <c r="E2" i="10"/>
  <c r="D1" i="7" l="1"/>
  <c r="C6" i="7" s="1" a="1"/>
  <c r="C6" i="7" s="1"/>
  <c r="D6" i="7" s="1" a="1"/>
  <c r="D6" i="7" s="1"/>
  <c r="I6" i="7" s="1" a="1"/>
  <c r="I6" i="7" s="1"/>
  <c r="I10" i="7" s="1"/>
  <c r="J6" i="5"/>
  <c r="I6" i="5"/>
  <c r="H6" i="5"/>
  <c r="D9" i="5" a="1"/>
  <c r="D9" i="5" s="1"/>
  <c r="C9" i="5" a="1"/>
  <c r="C9" i="5" s="1"/>
  <c r="B29" i="5"/>
  <c r="B27" i="5"/>
  <c r="B28" i="5"/>
  <c r="B18" i="5"/>
  <c r="B19" i="5" s="1"/>
  <c r="B20" i="5" s="1"/>
  <c r="B21" i="5" s="1"/>
  <c r="B22" i="5" s="1"/>
  <c r="B23" i="5" s="1"/>
  <c r="B24" i="5" s="1"/>
  <c r="B25" i="5" s="1"/>
  <c r="B26" i="5" s="1"/>
  <c r="B11" i="5"/>
  <c r="B12" i="5"/>
  <c r="B13" i="5"/>
  <c r="B14" i="5"/>
  <c r="B15" i="5"/>
  <c r="B16" i="5"/>
  <c r="B17" i="5"/>
  <c r="B10" i="5"/>
  <c r="B9" i="5"/>
  <c r="E6" i="5"/>
  <c r="D4" i="7"/>
  <c r="C3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<sst xmlns="http://schemas.openxmlformats.org/spreadsheetml/2006/main" count="187" uniqueCount="185">
  <si>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</si>
  <si>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</si>
  <si>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</si>
  <si>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</si>
  <si>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</si>
  <si>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</si>
  <si>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</si>
  <si>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</si>
  <si>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</si>
  <si>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</si>
  <si>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</si>
  <si>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</si>
  <si>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</si>
  <si>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</si>
  <si>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</si>
  <si>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</si>
  <si>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</si>
  <si>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</si>
  <si>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</si>
  <si>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</si>
  <si>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</si>
  <si>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</si>
  <si>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</si>
  <si>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</si>
  <si>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</si>
  <si>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</si>
  <si>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</si>
  <si>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</si>
  <si>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</si>
  <si>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</si>
  <si>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</si>
  <si>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</si>
  <si>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</si>
  <si>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</si>
  <si>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</si>
  <si>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</si>
  <si>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</si>
  <si>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</si>
  <si>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</si>
  <si>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</si>
  <si>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</si>
  <si>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</si>
  <si>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</si>
  <si>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</si>
  <si>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</si>
  <si>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</si>
  <si>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</si>
  <si>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</si>
  <si>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</si>
  <si>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</si>
  <si>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</si>
  <si>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</si>
  <si>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</si>
  <si>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</si>
  <si>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</si>
  <si>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</si>
  <si>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</si>
  <si>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</si>
  <si>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</si>
  <si>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</si>
  <si>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</si>
  <si>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</si>
  <si>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</si>
  <si>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</si>
  <si>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</si>
  <si>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</si>
  <si>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</si>
  <si>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</si>
  <si>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</si>
  <si>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</si>
  <si>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</si>
  <si>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</si>
  <si>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</si>
  <si>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</si>
  <si>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</si>
  <si>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</si>
  <si>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</si>
  <si>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</si>
  <si>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</si>
  <si>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</si>
  <si>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</si>
  <si>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</si>
  <si>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</si>
  <si>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</si>
  <si>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</si>
  <si>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</si>
  <si>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</si>
  <si>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</si>
  <si>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</si>
  <si>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</si>
  <si>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</si>
  <si>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</si>
  <si>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</si>
  <si>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</si>
  <si>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</si>
  <si>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</si>
  <si>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</si>
  <si>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</si>
  <si>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</si>
  <si>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</si>
  <si>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</si>
  <si>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</si>
  <si>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</si>
  <si>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</si>
  <si>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</si>
  <si>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</si>
  <si>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</si>
  <si>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</si>
  <si>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</si>
  <si>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</si>
  <si>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</si>
  <si>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</si>
  <si>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</si>
  <si>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</si>
  <si>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</si>
  <si>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</si>
  <si>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</si>
  <si>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</si>
  <si>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</si>
  <si>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</si>
  <si>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</si>
  <si>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</si>
  <si>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</si>
  <si>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</si>
  <si>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</si>
  <si>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</si>
  <si>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</si>
  <si>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</si>
  <si>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</si>
  <si>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</si>
  <si>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</si>
  <si>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</si>
  <si>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</si>
  <si>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</si>
  <si>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</si>
  <si>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</si>
  <si>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..</t>
  </si>
  <si>
    <t>Kaubaartikkel</t>
  </si>
  <si>
    <t>Kauba nimetus</t>
  </si>
  <si>
    <t>Kogus</t>
  </si>
  <si>
    <t>Hind</t>
  </si>
  <si>
    <t>Maksumus</t>
  </si>
  <si>
    <t>Nimi</t>
  </si>
  <si>
    <t>Sünniaeg</t>
  </si>
  <si>
    <t>Matvei Igonen</t>
  </si>
  <si>
    <t>Sergei Lepmets</t>
  </si>
  <si>
    <t>Mihkel Aksalu</t>
  </si>
  <si>
    <t>Karol Mets</t>
  </si>
  <si>
    <t>Joonas Tamm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</si>
  <si>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</si>
  <si>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</si>
  <si>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</si>
  <si>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</si>
  <si>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</si>
  <si>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</si>
  <si>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</si>
  <si>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</si>
  <si>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</si>
  <si>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</si>
  <si>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</si>
  <si>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</si>
  <si>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</si>
  <si>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</si>
  <si>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</si>
  <si>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</si>
  <si>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</si>
  <si>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</si>
  <si>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>täna</t>
  </si>
  <si>
    <t>Vanus</t>
  </si>
  <si>
    <t>Vanusegrupp</t>
  </si>
  <si>
    <t>min</t>
  </si>
  <si>
    <t>grupp</t>
  </si>
  <si>
    <t>mitu</t>
  </si>
  <si>
    <t>20 ja nooremad</t>
  </si>
  <si>
    <t>21-25</t>
  </si>
  <si>
    <t>26-30</t>
  </si>
  <si>
    <t>üle 30</t>
  </si>
  <si>
    <t>kokku:</t>
  </si>
  <si>
    <t>abs. alusjuurdekasv</t>
  </si>
  <si>
    <t>Mehed jkasv</t>
  </si>
  <si>
    <t>Naised jkasv</t>
  </si>
  <si>
    <t>aheljuurdekasvutempo</t>
  </si>
  <si>
    <t>Rahvaarv jktempo</t>
  </si>
  <si>
    <t>Mehed  jktempo</t>
  </si>
  <si>
    <t>Naised  jktempo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</si>
</sst>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1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2" fillId="0" borderId="0" xfId="0" applyFont="1"/>
    <xf numFmtId="2" fontId="6" fillId="0" borderId="0" xfId="2" applyNumberFormat="1"/>
    <xf numFmtId="2" fontId="6" fillId="0" borderId="2" xfId="2" applyNumberFormat="1" applyBorder="1"/>
    <xf numFmtId="0" fontId="14" fillId="0" borderId="0" xfId="0" applyFont="1"/>
    <xf numFmtId="14" fontId="0" fillId="0" borderId="0" xfId="0" applyNumberFormat="1"/>
    <xf numFmtId="14" fontId="14" fillId="0" borderId="0" xfId="0" applyNumberFormat="1" applyFont="1"/>
    <xf numFmtId="0" fontId="11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0" xfId="3" applyNumberFormat="1" applyFont="1"/>
  </cellXfs>
  <cellStyles count="4">
    <cellStyle name="Normal" xfId="0" builtinId="0"/>
    <cellStyle name="Normal 2" xfId="2" xr:uid="{00000000-0005-0000-0000-000001000000}"/>
    <cellStyle name="Normal_kaks_hinnakirja" xfId="1" xr:uid="{00000000-0005-0000-0000-000002000000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Funktsioonide tabuleerimine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Fun_tab1_N!$C$9:$C$29</c:f>
              <c:numCache>
                <c:formatCode>0.00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C1-486F-8E7B-D8C08E466C47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Fun_tab1_N!$D$9:$D$29</c:f>
              <c:numCache>
                <c:formatCode>0.00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C1-486F-8E7B-D8C08E466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1551"/>
        <c:axId val="18100111"/>
      </c:scatterChart>
      <c:valAx>
        <c:axId val="18101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0111"/>
        <c:crosses val="autoZero"/>
        <c:crossBetween val="midCat"/>
        <c:majorUnit val="1"/>
      </c:valAx>
      <c:valAx>
        <c:axId val="1810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1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Meeskond!$I$5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Meeskond!$H$6:$H$9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Meeskond!$I$6:$I$9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8-49F8-A10C-D6AE779B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Rahvaarv!$C$5</c:f>
              <c:strCache>
                <c:ptCount val="1"/>
                <c:pt idx="0">
                  <c:v>Mehed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Rahvaarv!$C$6:$C$75</c:f>
              <c:numCache>
                <c:formatCode>#,##0</c:formatCode>
                <c:ptCount val="70"/>
                <c:pt idx="0">
                  <c:v>432506</c:v>
                </c:pt>
                <c:pt idx="1">
                  <c:v>447177</c:v>
                </c:pt>
                <c:pt idx="2">
                  <c:v>460175</c:v>
                </c:pt>
                <c:pt idx="3">
                  <c:v>470927</c:v>
                </c:pt>
                <c:pt idx="4">
                  <c:v>486088</c:v>
                </c:pt>
                <c:pt idx="5">
                  <c:v>496035</c:v>
                </c:pt>
                <c:pt idx="6">
                  <c:v>503586</c:v>
                </c:pt>
                <c:pt idx="7">
                  <c:v>507687</c:v>
                </c:pt>
                <c:pt idx="8">
                  <c:v>515564</c:v>
                </c:pt>
                <c:pt idx="9">
                  <c:v>523118</c:v>
                </c:pt>
                <c:pt idx="10">
                  <c:v>532034</c:v>
                </c:pt>
                <c:pt idx="11">
                  <c:v>538783</c:v>
                </c:pt>
                <c:pt idx="12">
                  <c:v>547734</c:v>
                </c:pt>
                <c:pt idx="13">
                  <c:v>557386</c:v>
                </c:pt>
                <c:pt idx="14">
                  <c:v>567580</c:v>
                </c:pt>
                <c:pt idx="15">
                  <c:v>578142</c:v>
                </c:pt>
                <c:pt idx="16">
                  <c:v>588549</c:v>
                </c:pt>
                <c:pt idx="17">
                  <c:v>595864</c:v>
                </c:pt>
                <c:pt idx="18">
                  <c:v>601452</c:v>
                </c:pt>
                <c:pt idx="19">
                  <c:v>611290</c:v>
                </c:pt>
                <c:pt idx="20">
                  <c:v>618455</c:v>
                </c:pt>
                <c:pt idx="21">
                  <c:v>626720</c:v>
                </c:pt>
                <c:pt idx="22">
                  <c:v>635786</c:v>
                </c:pt>
                <c:pt idx="23">
                  <c:v>643439</c:v>
                </c:pt>
                <c:pt idx="24">
                  <c:v>650352</c:v>
                </c:pt>
                <c:pt idx="25">
                  <c:v>656622</c:v>
                </c:pt>
                <c:pt idx="26">
                  <c:v>662555</c:v>
                </c:pt>
                <c:pt idx="27">
                  <c:v>667676</c:v>
                </c:pt>
                <c:pt idx="28">
                  <c:v>673379</c:v>
                </c:pt>
                <c:pt idx="29">
                  <c:v>677274</c:v>
                </c:pt>
                <c:pt idx="30">
                  <c:v>681573</c:v>
                </c:pt>
                <c:pt idx="31">
                  <c:v>686506</c:v>
                </c:pt>
                <c:pt idx="32">
                  <c:v>692408</c:v>
                </c:pt>
                <c:pt idx="33">
                  <c:v>697982</c:v>
                </c:pt>
                <c:pt idx="34">
                  <c:v>703214</c:v>
                </c:pt>
                <c:pt idx="35">
                  <c:v>708088</c:v>
                </c:pt>
                <c:pt idx="36">
                  <c:v>713979</c:v>
                </c:pt>
                <c:pt idx="37">
                  <c:v>720578</c:v>
                </c:pt>
                <c:pt idx="38">
                  <c:v>727183</c:v>
                </c:pt>
                <c:pt idx="39">
                  <c:v>731392</c:v>
                </c:pt>
                <c:pt idx="40">
                  <c:v>734538</c:v>
                </c:pt>
                <c:pt idx="41">
                  <c:v>733549</c:v>
                </c:pt>
                <c:pt idx="42">
                  <c:v>726755</c:v>
                </c:pt>
                <c:pt idx="43">
                  <c:v>703305</c:v>
                </c:pt>
                <c:pt idx="44">
                  <c:v>686000</c:v>
                </c:pt>
                <c:pt idx="45">
                  <c:v>671264</c:v>
                </c:pt>
                <c:pt idx="46">
                  <c:v>659355</c:v>
                </c:pt>
                <c:pt idx="47">
                  <c:v>649490</c:v>
                </c:pt>
                <c:pt idx="48">
                  <c:v>642999</c:v>
                </c:pt>
                <c:pt idx="49">
                  <c:v>636259</c:v>
                </c:pt>
                <c:pt idx="50">
                  <c:v>653080</c:v>
                </c:pt>
                <c:pt idx="51">
                  <c:v>649070</c:v>
                </c:pt>
                <c:pt idx="52">
                  <c:v>644300</c:v>
                </c:pt>
                <c:pt idx="53">
                  <c:v>639990</c:v>
                </c:pt>
                <c:pt idx="54">
                  <c:v>635450</c:v>
                </c:pt>
                <c:pt idx="55">
                  <c:v>631710</c:v>
                </c:pt>
                <c:pt idx="56">
                  <c:v>627930</c:v>
                </c:pt>
                <c:pt idx="57">
                  <c:v>624260</c:v>
                </c:pt>
                <c:pt idx="58">
                  <c:v>622050</c:v>
                </c:pt>
                <c:pt idx="59">
                  <c:v>621320</c:v>
                </c:pt>
                <c:pt idx="60">
                  <c:v>620800</c:v>
                </c:pt>
                <c:pt idx="61">
                  <c:v>619700</c:v>
                </c:pt>
                <c:pt idx="62">
                  <c:v>618138</c:v>
                </c:pt>
                <c:pt idx="63">
                  <c:v>616167</c:v>
                </c:pt>
                <c:pt idx="64">
                  <c:v>614919</c:v>
                </c:pt>
                <c:pt idx="65">
                  <c:v>614389</c:v>
                </c:pt>
                <c:pt idx="66">
                  <c:v>616708</c:v>
                </c:pt>
                <c:pt idx="67">
                  <c:v>617538</c:v>
                </c:pt>
                <c:pt idx="68">
                  <c:v>621084</c:v>
                </c:pt>
                <c:pt idx="69">
                  <c:v>625635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FEC-ABBF-2908A89D44EF}"/>
            </c:ext>
          </c:extLst>
        </c:ser>
        <c:ser>
          <c:idx val="1"/>
          <c:order val="1"/>
          <c:tx>
            <c:strRef>
              <c:f>Rahvaarv!$D$5</c:f>
              <c:strCache>
                <c:ptCount val="1"/>
                <c:pt idx="0">
                  <c:v>Naised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Rahvaarv!$D$6:$D$75</c:f>
              <c:numCache>
                <c:formatCode>#,##0</c:formatCode>
                <c:ptCount val="70"/>
                <c:pt idx="0">
                  <c:v>590400</c:v>
                </c:pt>
                <c:pt idx="1">
                  <c:v>602654</c:v>
                </c:pt>
                <c:pt idx="2">
                  <c:v>613264</c:v>
                </c:pt>
                <c:pt idx="3">
                  <c:v>621836</c:v>
                </c:pt>
                <c:pt idx="4">
                  <c:v>634125</c:v>
                </c:pt>
                <c:pt idx="5">
                  <c:v>641605</c:v>
                </c:pt>
                <c:pt idx="6">
                  <c:v>647205</c:v>
                </c:pt>
                <c:pt idx="7">
                  <c:v>657322</c:v>
                </c:pt>
                <c:pt idx="8">
                  <c:v>663153</c:v>
                </c:pt>
                <c:pt idx="9">
                  <c:v>668310</c:v>
                </c:pt>
                <c:pt idx="10">
                  <c:v>674328</c:v>
                </c:pt>
                <c:pt idx="11">
                  <c:v>677929</c:v>
                </c:pt>
                <c:pt idx="12">
                  <c:v>685707</c:v>
                </c:pt>
                <c:pt idx="13">
                  <c:v>692418</c:v>
                </c:pt>
                <c:pt idx="14">
                  <c:v>700330</c:v>
                </c:pt>
                <c:pt idx="15">
                  <c:v>708120</c:v>
                </c:pt>
                <c:pt idx="16">
                  <c:v>714321</c:v>
                </c:pt>
                <c:pt idx="17">
                  <c:v>718459</c:v>
                </c:pt>
                <c:pt idx="18">
                  <c:v>722117</c:v>
                </c:pt>
                <c:pt idx="19">
                  <c:v>727568</c:v>
                </c:pt>
                <c:pt idx="20">
                  <c:v>733185</c:v>
                </c:pt>
                <c:pt idx="21">
                  <c:v>741791</c:v>
                </c:pt>
                <c:pt idx="22">
                  <c:v>749613</c:v>
                </c:pt>
                <c:pt idx="23">
                  <c:v>756198</c:v>
                </c:pt>
                <c:pt idx="24">
                  <c:v>761913</c:v>
                </c:pt>
                <c:pt idx="25">
                  <c:v>767451</c:v>
                </c:pt>
                <c:pt idx="26">
                  <c:v>772075</c:v>
                </c:pt>
                <c:pt idx="27">
                  <c:v>776846</c:v>
                </c:pt>
                <c:pt idx="28">
                  <c:v>782521</c:v>
                </c:pt>
                <c:pt idx="29">
                  <c:v>787202</c:v>
                </c:pt>
                <c:pt idx="30">
                  <c:v>790617</c:v>
                </c:pt>
                <c:pt idx="31">
                  <c:v>795741</c:v>
                </c:pt>
                <c:pt idx="32">
                  <c:v>800677</c:v>
                </c:pt>
                <c:pt idx="33">
                  <c:v>805761</c:v>
                </c:pt>
                <c:pt idx="34">
                  <c:v>810533</c:v>
                </c:pt>
                <c:pt idx="35">
                  <c:v>815398</c:v>
                </c:pt>
                <c:pt idx="36">
                  <c:v>820097</c:v>
                </c:pt>
                <c:pt idx="37">
                  <c:v>825726</c:v>
                </c:pt>
                <c:pt idx="38">
                  <c:v>830954</c:v>
                </c:pt>
                <c:pt idx="39">
                  <c:v>834270</c:v>
                </c:pt>
                <c:pt idx="40">
                  <c:v>836061</c:v>
                </c:pt>
                <c:pt idx="41">
                  <c:v>834200</c:v>
                </c:pt>
                <c:pt idx="42">
                  <c:v>828123</c:v>
                </c:pt>
                <c:pt idx="43">
                  <c:v>807998</c:v>
                </c:pt>
                <c:pt idx="44">
                  <c:v>790952</c:v>
                </c:pt>
                <c:pt idx="45">
                  <c:v>776811</c:v>
                </c:pt>
                <c:pt idx="46">
                  <c:v>765837</c:v>
                </c:pt>
                <c:pt idx="47">
                  <c:v>756506</c:v>
                </c:pt>
                <c:pt idx="48">
                  <c:v>750075</c:v>
                </c:pt>
                <c:pt idx="49">
                  <c:v>742978</c:v>
                </c:pt>
                <c:pt idx="50">
                  <c:v>748170</c:v>
                </c:pt>
                <c:pt idx="51">
                  <c:v>743650</c:v>
                </c:pt>
                <c:pt idx="52">
                  <c:v>739210</c:v>
                </c:pt>
                <c:pt idx="53">
                  <c:v>735200</c:v>
                </c:pt>
                <c:pt idx="54">
                  <c:v>730800</c:v>
                </c:pt>
                <c:pt idx="55">
                  <c:v>727140</c:v>
                </c:pt>
                <c:pt idx="56">
                  <c:v>722770</c:v>
                </c:pt>
                <c:pt idx="57">
                  <c:v>718660</c:v>
                </c:pt>
                <c:pt idx="58">
                  <c:v>716390</c:v>
                </c:pt>
                <c:pt idx="59">
                  <c:v>714420</c:v>
                </c:pt>
                <c:pt idx="60">
                  <c:v>712490</c:v>
                </c:pt>
                <c:pt idx="61">
                  <c:v>709960</c:v>
                </c:pt>
                <c:pt idx="62">
                  <c:v>707079</c:v>
                </c:pt>
                <c:pt idx="63">
                  <c:v>704007</c:v>
                </c:pt>
                <c:pt idx="64">
                  <c:v>700900</c:v>
                </c:pt>
                <c:pt idx="65">
                  <c:v>698882</c:v>
                </c:pt>
                <c:pt idx="66">
                  <c:v>699236</c:v>
                </c:pt>
                <c:pt idx="67">
                  <c:v>698097</c:v>
                </c:pt>
                <c:pt idx="68">
                  <c:v>698049</c:v>
                </c:pt>
                <c:pt idx="69">
                  <c:v>699185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A-4FEC-ABBF-2908A89D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206431"/>
        <c:axId val="396207391"/>
      </c:lineChart>
      <c:lineChart>
        <c:grouping val="standard"/>
        <c:varyColors val="0"/>
        <c:ser>
          <c:idx val="2"/>
          <c:order val="2"/>
          <c:tx>
            <c:strRef>
              <c:f>Rahvaarv!$I$5</c:f>
              <c:strCache>
                <c:ptCount val="1"/>
                <c:pt idx="0">
                  <c:v>Mehed  jktempo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Rahvaarv!$I$6:$I$75</c:f>
              <c:numCache>
                <c:formatCode>0.00%</c:formatCode>
                <c:ptCount val="70"/>
                <c:pt idx="0">
                  <c:v>3.3920916704045727E-2</c:v>
                </c:pt>
                <c:pt idx="1">
                  <c:v>2.906679010772021E-2</c:v>
                </c:pt>
                <c:pt idx="2">
                  <c:v>2.3365024175585374E-2</c:v>
                </c:pt>
                <c:pt idx="3">
                  <c:v>3.2193949380689577E-2</c:v>
                </c:pt>
                <c:pt idx="4">
                  <c:v>2.0463372887213838E-2</c:v>
                </c:pt>
                <c:pt idx="5">
                  <c:v>1.5222716138982129E-2</c:v>
                </c:pt>
                <c:pt idx="6">
                  <c:v>8.1435941428077818E-3</c:v>
                </c:pt>
                <c:pt idx="7">
                  <c:v>1.5515465237439604E-2</c:v>
                </c:pt>
                <c:pt idx="8">
                  <c:v>1.4651915184147846E-2</c:v>
                </c:pt>
                <c:pt idx="9">
                  <c:v>1.7043955665834477E-2</c:v>
                </c:pt>
                <c:pt idx="10">
                  <c:v>1.2685279512211626E-2</c:v>
                </c:pt>
                <c:pt idx="11">
                  <c:v>1.6613367533867995E-2</c:v>
                </c:pt>
                <c:pt idx="12">
                  <c:v>1.7621692281289823E-2</c:v>
                </c:pt>
                <c:pt idx="13">
                  <c:v>1.828894159523203E-2</c:v>
                </c:pt>
                <c:pt idx="14">
                  <c:v>1.8608830473237251E-2</c:v>
                </c:pt>
                <c:pt idx="15">
                  <c:v>1.8000767977417311E-2</c:v>
                </c:pt>
                <c:pt idx="16">
                  <c:v>1.24288716827316E-2</c:v>
                </c:pt>
                <c:pt idx="17">
                  <c:v>9.377978867661077E-3</c:v>
                </c:pt>
                <c:pt idx="18">
                  <c:v>1.6357082526951443E-2</c:v>
                </c:pt>
                <c:pt idx="19">
                  <c:v>1.172111436470415E-2</c:v>
                </c:pt>
                <c:pt idx="20">
                  <c:v>1.3363947255661285E-2</c:v>
                </c:pt>
                <c:pt idx="21">
                  <c:v>1.446579014551953E-2</c:v>
                </c:pt>
                <c:pt idx="22">
                  <c:v>1.203706907670191E-2</c:v>
                </c:pt>
                <c:pt idx="23">
                  <c:v>1.0743831194565453E-2</c:v>
                </c:pt>
                <c:pt idx="24">
                  <c:v>9.6409329101778737E-3</c:v>
                </c:pt>
                <c:pt idx="25">
                  <c:v>9.0356399876945943E-3</c:v>
                </c:pt>
                <c:pt idx="26">
                  <c:v>7.7291696538400586E-3</c:v>
                </c:pt>
                <c:pt idx="27">
                  <c:v>8.5415680659481543E-3</c:v>
                </c:pt>
                <c:pt idx="28">
                  <c:v>5.7842611664456417E-3</c:v>
                </c:pt>
                <c:pt idx="29">
                  <c:v>6.3475048503264554E-3</c:v>
                </c:pt>
                <c:pt idx="30">
                  <c:v>7.2376693325586546E-3</c:v>
                </c:pt>
                <c:pt idx="31">
                  <c:v>8.5971571989174166E-3</c:v>
                </c:pt>
                <c:pt idx="32">
                  <c:v>8.0501669535880584E-3</c:v>
                </c:pt>
                <c:pt idx="33">
                  <c:v>7.4958953096211653E-3</c:v>
                </c:pt>
                <c:pt idx="34">
                  <c:v>6.9310337962554787E-3</c:v>
                </c:pt>
                <c:pt idx="35">
                  <c:v>8.3195873959168911E-3</c:v>
                </c:pt>
                <c:pt idx="36">
                  <c:v>9.2425687590251254E-3</c:v>
                </c:pt>
                <c:pt idx="37">
                  <c:v>9.1662526471804583E-3</c:v>
                </c:pt>
                <c:pt idx="38">
                  <c:v>5.7880891054933907E-3</c:v>
                </c:pt>
                <c:pt idx="39">
                  <c:v>4.3013869443472175E-3</c:v>
                </c:pt>
                <c:pt idx="40">
                  <c:v>-1.3464245552987047E-3</c:v>
                </c:pt>
                <c:pt idx="41">
                  <c:v>-9.2618216370003916E-3</c:v>
                </c:pt>
                <c:pt idx="42">
                  <c:v>-3.2266719871208313E-2</c:v>
                </c:pt>
                <c:pt idx="43">
                  <c:v>-2.460525660986343E-2</c:v>
                </c:pt>
                <c:pt idx="44">
                  <c:v>-2.1481049562682215E-2</c:v>
                </c:pt>
                <c:pt idx="45">
                  <c:v>-1.7741156981455879E-2</c:v>
                </c:pt>
                <c:pt idx="46">
                  <c:v>-1.4961591252056934E-2</c:v>
                </c:pt>
                <c:pt idx="47">
                  <c:v>-9.9939952886110642E-3</c:v>
                </c:pt>
                <c:pt idx="48">
                  <c:v>-1.0482131387451613E-2</c:v>
                </c:pt>
                <c:pt idx="49">
                  <c:v>2.643734705520865E-2</c:v>
                </c:pt>
                <c:pt idx="50">
                  <c:v>-6.1401359710908316E-3</c:v>
                </c:pt>
                <c:pt idx="51">
                  <c:v>-7.3489762275255367E-3</c:v>
                </c:pt>
                <c:pt idx="52">
                  <c:v>-6.6894303895700764E-3</c:v>
                </c:pt>
                <c:pt idx="53">
                  <c:v>-7.0938608415756499E-3</c:v>
                </c:pt>
                <c:pt idx="54">
                  <c:v>-5.8855928869305215E-3</c:v>
                </c:pt>
                <c:pt idx="55">
                  <c:v>-5.9837583701381966E-3</c:v>
                </c:pt>
                <c:pt idx="56">
                  <c:v>-5.8446005127960124E-3</c:v>
                </c:pt>
                <c:pt idx="57">
                  <c:v>-3.5401915868388169E-3</c:v>
                </c:pt>
                <c:pt idx="58">
                  <c:v>-1.1735391045735873E-3</c:v>
                </c:pt>
                <c:pt idx="59">
                  <c:v>-8.3692783106933629E-4</c:v>
                </c:pt>
                <c:pt idx="60">
                  <c:v>-1.7719072164948454E-3</c:v>
                </c:pt>
                <c:pt idx="61">
                  <c:v>-2.5205744715184769E-3</c:v>
                </c:pt>
                <c:pt idx="62">
                  <c:v>-3.1886083690049797E-3</c:v>
                </c:pt>
                <c:pt idx="63">
                  <c:v>-2.0254249253854879E-3</c:v>
                </c:pt>
                <c:pt idx="64">
                  <c:v>-8.6190213670418378E-4</c:v>
                </c:pt>
                <c:pt idx="65">
                  <c:v>3.7744816394824779E-3</c:v>
                </c:pt>
                <c:pt idx="66">
                  <c:v>1.3458557372370717E-3</c:v>
                </c:pt>
                <c:pt idx="67">
                  <c:v>5.7421567579646919E-3</c:v>
                </c:pt>
                <c:pt idx="68">
                  <c:v>7.327511254516297E-3</c:v>
                </c:pt>
                <c:pt idx="69">
                  <c:v>5.8212855738569609E-3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EA-4FEC-ABBF-2908A89D44EF}"/>
            </c:ext>
          </c:extLst>
        </c:ser>
        <c:ser>
          <c:idx val="3"/>
          <c:order val="3"/>
          <c:tx>
            <c:strRef>
              <c:f>Rahvaarv!$J$5</c:f>
              <c:strCache>
                <c:ptCount val="1"/>
                <c:pt idx="0">
                  <c:v>Naised  jktempo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Rahvaarv!$J$6:$J$75</c:f>
              <c:numCache>
                <c:formatCode>0.00%</c:formatCode>
                <c:ptCount val="70"/>
                <c:pt idx="0">
                  <c:v>2.0755420054200543E-2</c:v>
                </c:pt>
                <c:pt idx="1">
                  <c:v>1.7605458521805215E-2</c:v>
                </c:pt>
                <c:pt idx="2">
                  <c:v>1.3977667040621984E-2</c:v>
                </c:pt>
                <c:pt idx="3">
                  <c:v>1.9762445403611242E-2</c:v>
                </c:pt>
                <c:pt idx="4">
                  <c:v>1.1795781588803469E-2</c:v>
                </c:pt>
                <c:pt idx="5">
                  <c:v>8.7281115327966577E-3</c:v>
                </c:pt>
                <c:pt idx="6">
                  <c:v>1.5631832263347779E-2</c:v>
                </c:pt>
                <c:pt idx="7">
                  <c:v>8.8708426007344954E-3</c:v>
                </c:pt>
                <c:pt idx="8">
                  <c:v>7.7764859693012023E-3</c:v>
                </c:pt>
                <c:pt idx="9">
                  <c:v>9.0048031602100818E-3</c:v>
                </c:pt>
                <c:pt idx="10">
                  <c:v>5.340131212110427E-3</c:v>
                </c:pt>
                <c:pt idx="11">
                  <c:v>1.1473177869658917E-2</c:v>
                </c:pt>
                <c:pt idx="12">
                  <c:v>9.7869789866517325E-3</c:v>
                </c:pt>
                <c:pt idx="13">
                  <c:v>1.1426623802385264E-2</c:v>
                </c:pt>
                <c:pt idx="14">
                  <c:v>1.1123327574143619E-2</c:v>
                </c:pt>
                <c:pt idx="15">
                  <c:v>8.7569903406202344E-3</c:v>
                </c:pt>
                <c:pt idx="16">
                  <c:v>5.7929138300567952E-3</c:v>
                </c:pt>
                <c:pt idx="17">
                  <c:v>5.0914526785801276E-3</c:v>
                </c:pt>
                <c:pt idx="18">
                  <c:v>7.5486382400635904E-3</c:v>
                </c:pt>
                <c:pt idx="19">
                  <c:v>7.7202405823235763E-3</c:v>
                </c:pt>
                <c:pt idx="20">
                  <c:v>1.1737828788095773E-2</c:v>
                </c:pt>
                <c:pt idx="21">
                  <c:v>1.0544749127449645E-2</c:v>
                </c:pt>
                <c:pt idx="22">
                  <c:v>8.7845328189345706E-3</c:v>
                </c:pt>
                <c:pt idx="23">
                  <c:v>7.5575444526433553E-3</c:v>
                </c:pt>
                <c:pt idx="24">
                  <c:v>7.2685464088419541E-3</c:v>
                </c:pt>
                <c:pt idx="25">
                  <c:v>6.0251403672677475E-3</c:v>
                </c:pt>
                <c:pt idx="26">
                  <c:v>6.1794514781595049E-3</c:v>
                </c:pt>
                <c:pt idx="27">
                  <c:v>7.3051801772809543E-3</c:v>
                </c:pt>
                <c:pt idx="28">
                  <c:v>5.9819480882941159E-3</c:v>
                </c:pt>
                <c:pt idx="29">
                  <c:v>4.3381495473842797E-3</c:v>
                </c:pt>
                <c:pt idx="30">
                  <c:v>6.48101419524245E-3</c:v>
                </c:pt>
                <c:pt idx="31">
                  <c:v>6.2030233455357964E-3</c:v>
                </c:pt>
                <c:pt idx="32">
                  <c:v>6.3496266284656612E-3</c:v>
                </c:pt>
                <c:pt idx="33">
                  <c:v>5.9223516650719014E-3</c:v>
                </c:pt>
                <c:pt idx="34">
                  <c:v>6.0022232284188308E-3</c:v>
                </c:pt>
                <c:pt idx="35">
                  <c:v>5.7628299309049075E-3</c:v>
                </c:pt>
                <c:pt idx="36">
                  <c:v>6.8638222063975357E-3</c:v>
                </c:pt>
                <c:pt idx="37">
                  <c:v>6.3313980666710266E-3</c:v>
                </c:pt>
                <c:pt idx="38">
                  <c:v>3.9905939438284188E-3</c:v>
                </c:pt>
                <c:pt idx="39">
                  <c:v>2.1467870113991874E-3</c:v>
                </c:pt>
                <c:pt idx="40">
                  <c:v>-2.2259141378440091E-3</c:v>
                </c:pt>
                <c:pt idx="41">
                  <c:v>-7.2848237832654041E-3</c:v>
                </c:pt>
                <c:pt idx="42">
                  <c:v>-2.4301945483943811E-2</c:v>
                </c:pt>
                <c:pt idx="43">
                  <c:v>-2.1096586872739784E-2</c:v>
                </c:pt>
                <c:pt idx="44">
                  <c:v>-1.7878455329779809E-2</c:v>
                </c:pt>
                <c:pt idx="45">
                  <c:v>-1.4126988418032185E-2</c:v>
                </c:pt>
                <c:pt idx="46">
                  <c:v>-1.2184054831511144E-2</c:v>
                </c:pt>
                <c:pt idx="47">
                  <c:v>-8.5009239847403714E-3</c:v>
                </c:pt>
                <c:pt idx="48">
                  <c:v>-9.4617204946172047E-3</c:v>
                </c:pt>
                <c:pt idx="49">
                  <c:v>6.9880938601142965E-3</c:v>
                </c:pt>
                <c:pt idx="50">
                  <c:v>-6.0414077014582243E-3</c:v>
                </c:pt>
                <c:pt idx="51">
                  <c:v>-5.9705506622739195E-3</c:v>
                </c:pt>
                <c:pt idx="52">
                  <c:v>-5.424710163552982E-3</c:v>
                </c:pt>
                <c:pt idx="53">
                  <c:v>-5.9847660500544067E-3</c:v>
                </c:pt>
                <c:pt idx="54">
                  <c:v>-5.008210180623974E-3</c:v>
                </c:pt>
                <c:pt idx="55">
                  <c:v>-6.0098467970404598E-3</c:v>
                </c:pt>
                <c:pt idx="56">
                  <c:v>-5.6864562723964746E-3</c:v>
                </c:pt>
                <c:pt idx="57">
                  <c:v>-3.1586563882781845E-3</c:v>
                </c:pt>
                <c:pt idx="58">
                  <c:v>-2.7498987981406774E-3</c:v>
                </c:pt>
                <c:pt idx="59">
                  <c:v>-2.7014921194815373E-3</c:v>
                </c:pt>
                <c:pt idx="60">
                  <c:v>-3.5509270305548149E-3</c:v>
                </c:pt>
                <c:pt idx="61">
                  <c:v>-4.0579750971885742E-3</c:v>
                </c:pt>
                <c:pt idx="62">
                  <c:v>-4.3446347579266251E-3</c:v>
                </c:pt>
                <c:pt idx="63">
                  <c:v>-4.4133083903995273E-3</c:v>
                </c:pt>
                <c:pt idx="64">
                  <c:v>-2.8791553716650022E-3</c:v>
                </c:pt>
                <c:pt idx="65">
                  <c:v>5.0652327574612021E-4</c:v>
                </c:pt>
                <c:pt idx="66">
                  <c:v>-1.6289207077438805E-3</c:v>
                </c:pt>
                <c:pt idx="67">
                  <c:v>-6.8758353065548201E-5</c:v>
                </c:pt>
                <c:pt idx="68">
                  <c:v>1.6273929194082365E-3</c:v>
                </c:pt>
                <c:pt idx="69">
                  <c:v>7.3514162918254821E-4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EA-4FEC-ABBF-2908A89D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58383"/>
        <c:axId val="396208351"/>
      </c:lineChart>
      <c:catAx>
        <c:axId val="3962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207391"/>
        <c:crosses val="autoZero"/>
        <c:auto val="1"/>
        <c:lblAlgn val="ctr"/>
        <c:lblOffset val="100"/>
        <c:noMultiLvlLbl val="0"/>
      </c:catAx>
      <c:valAx>
        <c:axId val="39620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206431"/>
        <c:crosses val="autoZero"/>
        <c:crossBetween val="between"/>
      </c:valAx>
      <c:valAx>
        <c:axId val="3962083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8383"/>
        <c:crosses val="max"/>
        <c:crossBetween val="between"/>
      </c:valAx>
      <c:catAx>
        <c:axId val="395558383"/>
        <c:scaling>
          <c:orientation val="minMax"/>
        </c:scaling>
        <c:delete val="1"/>
        <c:axPos val="b"/>
        <c:majorTickMark val="out"/>
        <c:minorTickMark val="none"/>
        <c:tickLblPos val="nextTo"/>
        <c:crossAx val="3962083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813806</xdr:colOff>
      <xdr:row>0</xdr:row>
      <xdr:rowOff>20873</xdr:rowOff>
    </xdr:from>
    <xdr:to>
      <xdr:col>10</xdr:col>
      <xdr:colOff>359781</xdr:colOff>
      <xdr:row>3</xdr:row>
      <xdr:rowOff>24048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620" y="20873"/>
          <a:ext cx="2922163" cy="8519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12</xdr:col>
      <xdr:colOff>47531</xdr:colOff>
      <xdr:row>0</xdr:row>
      <xdr:rowOff>162695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9530093" y="162695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4</xdr:col>
      <xdr:colOff>271837</xdr:colOff>
      <xdr:row>7</xdr:row>
      <xdr:rowOff>140091</xdr:rowOff>
    </xdr:from>
    <xdr:to>
      <xdr:col>9</xdr:col>
      <xdr:colOff>584343</xdr:colOff>
      <xdr:row>21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2B4DA7-729B-477F-0E21-EDDF99AED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495300</xdr:colOff>
      <xdr:row>0</xdr:row>
      <xdr:rowOff>76200</xdr:rowOff>
    </xdr:from>
    <xdr:ext cx="4695825" cy="59015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858500" y="76200"/>
          <a:ext cx="4695825" cy="59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Nimi	Sünniaeg</a:t>
          </a:r>
        </a:p>
        <a:p>
          <a:r>
            <a:rPr lang="en-US" sz="1100"/>
            <a:t>Matvei Igonen	2.10.1996</a:t>
          </a:r>
        </a:p>
        <a:p>
          <a:r>
            <a:rPr lang="en-US" sz="1100"/>
            <a:t>Sergei Lepmets	5.04.1987</a:t>
          </a:r>
        </a:p>
        <a:p>
          <a:r>
            <a:rPr lang="en-US" sz="1100"/>
            <a:t>Mihkel Aksalu	7.11.1984</a:t>
          </a:r>
        </a:p>
        <a:p>
          <a:r>
            <a:rPr lang="en-US" sz="1100"/>
            <a:t>Karol Mets	16.05.1993</a:t>
          </a:r>
        </a:p>
        <a:p>
          <a:r>
            <a:rPr lang="en-US" sz="1100"/>
            <a:t>Joonas Tamm	2.02.1992</a:t>
          </a:r>
        </a:p>
        <a:p>
          <a:r>
            <a:rPr lang="en-US" sz="1100"/>
            <a:t>Madis Vihmann	5.10.1995</a:t>
          </a:r>
        </a:p>
        <a:p>
          <a:r>
            <a:rPr lang="en-US" sz="1100"/>
            <a:t>Ragnar Klavan	30.10.1985</a:t>
          </a:r>
        </a:p>
        <a:p>
          <a:r>
            <a:rPr lang="en-US" sz="1100"/>
            <a:t>Taijo Teniste	31.01.1988</a:t>
          </a:r>
        </a:p>
        <a:p>
          <a:r>
            <a:rPr lang="en-US" sz="1100"/>
            <a:t>Gert Kams	25.05.1985</a:t>
          </a:r>
        </a:p>
        <a:p>
          <a:r>
            <a:rPr lang="en-US" sz="1100"/>
            <a:t>Märten Kuusk	5.04.1996</a:t>
          </a:r>
        </a:p>
        <a:p>
          <a:r>
            <a:rPr lang="en-US" sz="1100"/>
            <a:t>Artur Pikk	5.03.1993</a:t>
          </a:r>
        </a:p>
        <a:p>
          <a:r>
            <a:rPr lang="en-US" sz="1100"/>
            <a:t>Ken Kallaste	31.08.1988</a:t>
          </a:r>
        </a:p>
        <a:p>
          <a:r>
            <a:rPr lang="en-US" sz="1100"/>
            <a:t>Aleksandr Dmitrijev	18.02.1982</a:t>
          </a:r>
        </a:p>
        <a:p>
          <a:r>
            <a:rPr lang="en-US" sz="1100"/>
            <a:t>Konstantin Vassiljev	16.08.1984</a:t>
          </a:r>
        </a:p>
        <a:p>
          <a:r>
            <a:rPr lang="en-US" sz="1100"/>
            <a:t>Vladislav Kreida	25.09.1999</a:t>
          </a:r>
        </a:p>
        <a:p>
          <a:r>
            <a:rPr lang="en-US" sz="1100"/>
            <a:t>Mattias Käit	29.06.1998</a:t>
          </a:r>
        </a:p>
        <a:p>
          <a:r>
            <a:rPr lang="en-US" sz="1100"/>
            <a:t>Mihkel Ainsalu	8.03.1996</a:t>
          </a:r>
        </a:p>
        <a:p>
          <a:r>
            <a:rPr lang="en-US" sz="1100"/>
            <a:t>Vlasiy Sinyavskiy	27.11.1996</a:t>
          </a:r>
        </a:p>
        <a:p>
          <a:r>
            <a:rPr lang="en-US" sz="1100"/>
            <a:t>Frank Liivak	7.07.1996</a:t>
          </a:r>
        </a:p>
        <a:p>
          <a:r>
            <a:rPr lang="en-US" sz="1100"/>
            <a:t>Henrik Ojamaa	20.05.1991</a:t>
          </a:r>
        </a:p>
        <a:p>
          <a:r>
            <a:rPr lang="en-US" sz="1100"/>
            <a:t>Erik Sorga	8.07.1999	</a:t>
          </a:r>
        </a:p>
        <a:p>
          <a:r>
            <a:rPr lang="en-US" sz="1100"/>
            <a:t>Sergei Zenjov	20.04.1989</a:t>
          </a:r>
        </a:p>
        <a:p>
          <a:r>
            <a:rPr lang="en-US" sz="1100"/>
            <a:t>Rauno Sappinen	23.01.1996</a:t>
          </a:r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4</xdr:col>
      <xdr:colOff>4927</xdr:colOff>
      <xdr:row>10</xdr:row>
      <xdr:rowOff>65688</xdr:rowOff>
    </xdr:from>
    <xdr:to>
      <xdr:col>8</xdr:col>
      <xdr:colOff>86218</xdr:colOff>
      <xdr:row>22</xdr:row>
      <xdr:rowOff>183026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A739EB-274B-9CE6-E6BB-CDAD0262A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466725</xdr:colOff>
      <xdr:row>0</xdr:row>
      <xdr:rowOff>73025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11268075" y="73025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11</xdr:col>
      <xdr:colOff>14286</xdr:colOff>
      <xdr:row>6</xdr:row>
      <xdr:rowOff>28575</xdr:rowOff>
    </xdr:from>
    <xdr:to>
      <xdr:col>26</xdr:col>
      <xdr:colOff>266699</xdr:colOff>
      <xdr:row>24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A3331A-3EFE-70B8-14AF-ACC51C081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525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topLeftCell="A8" zoomScale="178" zoomScaleNormal="178" workbookViewId="0">
      <selection activeCell="I24" sqref="I24"/>
    </sheetView>
  </sheetViews>
  <sheetFormatPr defaultColWidth="9.140625" defaultRowHeight="15" x14ac:dyDescent="0.2"/>
  <cols>
    <col min="1" max="1" width="8.28515625" style="9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2:10" s="7" customFormat="1" ht="31.5" customHeight="1" x14ac:dyDescent="0.25"/>
    <row r="3" spans="2:10" ht="20.25" x14ac:dyDescent="0.3">
      <c r="B3" s="8" t="s">
        <v>120</v>
      </c>
    </row>
    <row r="5" spans="2:10" ht="18.75" x14ac:dyDescent="0.35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">
      <c r="B6" s="11">
        <v>-10</v>
      </c>
      <c r="C6" s="11">
        <v>10</v>
      </c>
      <c r="D6" s="11">
        <v>20</v>
      </c>
      <c r="E6" s="11">
        <f>(lõpp-algus)/jaotisi</f>
        <v>1</v>
      </c>
      <c r="F6" s="11">
        <v>2</v>
      </c>
      <c r="H6" s="17">
        <f>MIN(y)</f>
        <v>-2.9383717218207628</v>
      </c>
      <c r="I6" s="17">
        <f>MAX(y)</f>
        <v>2.7278922804770449</v>
      </c>
      <c r="J6" s="17">
        <f>AVERAGE(z)</f>
        <v>-0.21100102233361015</v>
      </c>
    </row>
    <row r="8" spans="2:10" ht="15.75" x14ac:dyDescent="0.25">
      <c r="B8" s="10" t="s">
        <v>129</v>
      </c>
      <c r="C8" s="10" t="s">
        <v>130</v>
      </c>
      <c r="D8" s="10" t="s">
        <v>131</v>
      </c>
    </row>
    <row r="9" spans="2:10" x14ac:dyDescent="0.2">
      <c r="B9" s="9">
        <f>algus</f>
        <v>-10</v>
      </c>
      <c r="C9" s="16" cm="1">
        <f t="array" ref="C9:C29">3*SIN(x+2)*COS(x/2)</f>
        <v>-0.84193056732976213</v>
      </c>
      <c r="D9" s="16" cm="1">
        <f t="array" ref="D9:D29">IF(x&lt;=p,5*COS(2*x-3),3*SIN(x+1))</f>
        <v>-2.6641651016669874</v>
      </c>
    </row>
    <row r="10" spans="2:10" x14ac:dyDescent="0.2">
      <c r="B10" s="9">
        <f>B9+samm</f>
        <v>-9</v>
      </c>
      <c r="C10" s="16">
        <v>0.41547004587670799</v>
      </c>
      <c r="D10" s="16">
        <v>-2.7386463011213418</v>
      </c>
    </row>
    <row r="11" spans="2:10" x14ac:dyDescent="0.2">
      <c r="B11" s="9">
        <f>B10+samm</f>
        <v>-8</v>
      </c>
      <c r="C11" s="16">
        <v>-0.54791447390446779</v>
      </c>
      <c r="D11" s="16">
        <v>4.9435230909333461</v>
      </c>
    </row>
    <row r="12" spans="2:10" x14ac:dyDescent="0.2">
      <c r="B12" s="9">
        <f>B11+samm</f>
        <v>-7</v>
      </c>
      <c r="C12" s="16">
        <v>-2.6939731488413168</v>
      </c>
      <c r="D12" s="16">
        <v>-1.3758166902579847</v>
      </c>
    </row>
    <row r="13" spans="2:10" x14ac:dyDescent="0.2">
      <c r="B13" s="9">
        <f>B12+samm</f>
        <v>-6</v>
      </c>
      <c r="C13" s="16">
        <v>-2.2476863752900278</v>
      </c>
      <c r="D13" s="16">
        <v>-3.7984395642941067</v>
      </c>
    </row>
    <row r="14" spans="2:10" x14ac:dyDescent="0.2">
      <c r="B14" s="9">
        <f>B13+samm</f>
        <v>-5</v>
      </c>
      <c r="C14" s="16">
        <v>0.33917218044928332</v>
      </c>
      <c r="D14" s="16">
        <v>4.5372339072509806</v>
      </c>
    </row>
    <row r="15" spans="2:10" x14ac:dyDescent="0.2">
      <c r="B15" s="9">
        <f>B14+samm</f>
        <v>-4</v>
      </c>
      <c r="C15" s="16">
        <v>1.1352037429618924</v>
      </c>
      <c r="D15" s="16">
        <v>2.2128489940253928E-2</v>
      </c>
    </row>
    <row r="16" spans="2:10" x14ac:dyDescent="0.2">
      <c r="B16" s="9">
        <f>B15+samm</f>
        <v>-3</v>
      </c>
      <c r="C16" s="16">
        <v>-0.1785699082496302</v>
      </c>
      <c r="D16" s="16">
        <v>-4.5556513094233848</v>
      </c>
    </row>
    <row r="17" spans="2:4" x14ac:dyDescent="0.2">
      <c r="B17" s="9">
        <f>B16+samm</f>
        <v>-2</v>
      </c>
      <c r="C17" s="16">
        <v>0</v>
      </c>
      <c r="D17" s="16">
        <v>3.7695112717165231</v>
      </c>
    </row>
    <row r="18" spans="2:4" x14ac:dyDescent="0.2">
      <c r="B18" s="9">
        <f>B17+samm</f>
        <v>-1</v>
      </c>
      <c r="C18" s="16">
        <v>2.2153807878123861</v>
      </c>
      <c r="D18" s="16">
        <v>1.4183109273161312</v>
      </c>
    </row>
    <row r="19" spans="2:4" x14ac:dyDescent="0.2">
      <c r="B19" s="9">
        <f>B18+samm</f>
        <v>0</v>
      </c>
      <c r="C19" s="16">
        <v>2.7278922804770449</v>
      </c>
      <c r="D19" s="16">
        <v>-4.9499624830022269</v>
      </c>
    </row>
    <row r="20" spans="2:4" x14ac:dyDescent="0.2">
      <c r="B20" s="9">
        <f>B19+samm</f>
        <v>1</v>
      </c>
      <c r="C20" s="16">
        <v>0.37153337462150493</v>
      </c>
      <c r="D20" s="16">
        <v>2.7015115293406988</v>
      </c>
    </row>
    <row r="21" spans="2:4" x14ac:dyDescent="0.2">
      <c r="B21" s="9">
        <f>B20+samm</f>
        <v>2</v>
      </c>
      <c r="C21" s="16">
        <v>-1.2267063999049068</v>
      </c>
      <c r="D21" s="16">
        <v>2.7015115293406988</v>
      </c>
    </row>
    <row r="22" spans="2:4" x14ac:dyDescent="0.2">
      <c r="B22" s="9">
        <f>B21+samm</f>
        <v>3</v>
      </c>
      <c r="C22" s="16">
        <v>-0.20349485940270645</v>
      </c>
      <c r="D22" s="16">
        <v>-2.2704074859237844</v>
      </c>
    </row>
    <row r="23" spans="2:4" x14ac:dyDescent="0.2">
      <c r="B23" s="9">
        <f>B22+samm</f>
        <v>4</v>
      </c>
      <c r="C23" s="16">
        <v>0.34883362697318027</v>
      </c>
      <c r="D23" s="16">
        <v>-2.8767728239894153</v>
      </c>
    </row>
    <row r="24" spans="2:4" x14ac:dyDescent="0.2">
      <c r="B24" s="9">
        <f>B23+samm</f>
        <v>5</v>
      </c>
      <c r="C24" s="16">
        <v>-1.5790218571903594</v>
      </c>
      <c r="D24" s="16">
        <v>-0.83824649459677758</v>
      </c>
    </row>
    <row r="25" spans="2:4" x14ac:dyDescent="0.2">
      <c r="B25" s="9">
        <f>B24+samm</f>
        <v>6</v>
      </c>
      <c r="C25" s="16">
        <v>-2.9383717218207628</v>
      </c>
      <c r="D25" s="16">
        <v>1.9709597961563672</v>
      </c>
    </row>
    <row r="26" spans="2:4" x14ac:dyDescent="0.2">
      <c r="B26" s="9">
        <f>B25+samm</f>
        <v>7</v>
      </c>
      <c r="C26" s="16">
        <v>-1.157793334382389</v>
      </c>
      <c r="D26" s="16">
        <v>2.9680747398701453</v>
      </c>
    </row>
    <row r="27" spans="2:4" x14ac:dyDescent="0.2">
      <c r="B27" s="9">
        <f>B26+samm</f>
        <v>8</v>
      </c>
      <c r="C27" s="16">
        <v>1.0667877862439166</v>
      </c>
      <c r="D27" s="16">
        <v>1.2363554557252698</v>
      </c>
    </row>
    <row r="28" spans="2:4" x14ac:dyDescent="0.2">
      <c r="B28" s="9">
        <f>B27+samm</f>
        <v>9</v>
      </c>
      <c r="C28" s="16">
        <v>0.6323812050384181</v>
      </c>
      <c r="D28" s="16">
        <v>-1.6320633326681093</v>
      </c>
    </row>
    <row r="29" spans="2:4" x14ac:dyDescent="0.2">
      <c r="B29" s="9">
        <f>B28+samm</f>
        <v>10</v>
      </c>
      <c r="C29" s="16">
        <v>-0.45661633974115162</v>
      </c>
      <c r="D29" s="16"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dimension ref="A1:I28"/>
  <sheetViews>
    <sheetView topLeftCell="A4" zoomScale="232" zoomScaleNormal="232" workbookViewId="0">
      <selection activeCell="E6" sqref="E6"/>
    </sheetView>
  </sheetViews>
  <sheetFormatPr defaultRowHeight="15" x14ac:dyDescent="0.25"/>
  <cols>
    <col min="1" max="1" width="19.140625" bestFit="1" customWidth="1"/>
    <col min="2" max="2" width="10.5703125" bestFit="1" customWidth="1"/>
    <col min="4" max="4" width="12.7109375" bestFit="1" customWidth="1"/>
    <col min="7" max="7" width="7.85546875" customWidth="1"/>
    <col min="8" max="8" width="14.7109375" bestFit="1" customWidth="1"/>
  </cols>
  <sheetData>
    <row r="1" spans="1:9" x14ac:dyDescent="0.25">
      <c r="C1" t="s">
        <v>167</v>
      </c>
      <c r="D1" s="19">
        <f ca="1">TODAY()</f>
        <v>45558</v>
      </c>
    </row>
    <row r="2" spans="1:9" x14ac:dyDescent="0.25">
      <c r="D2" s="19"/>
    </row>
    <row r="3" spans="1:9" x14ac:dyDescent="0.25">
      <c r="C3" t="str">
        <f ca="1">_xlfn.FORMULATEXT(C6)</f>
        <v>=INT((täna-Sünniaeg)/365,25)</v>
      </c>
      <c r="D3" s="19"/>
    </row>
    <row r="4" spans="1:9" x14ac:dyDescent="0.25">
      <c r="D4" t="str">
        <f ca="1">_xlfn.FORMULATEXT(D6)</f>
        <v>=INDEX(grupp;MATCH(Vanus;min;1))</v>
      </c>
    </row>
    <row r="5" spans="1:9" x14ac:dyDescent="0.25">
      <c r="A5" s="18" t="s">
        <v>142</v>
      </c>
      <c r="B5" s="18" t="s">
        <v>143</v>
      </c>
      <c r="C5" t="s">
        <v>168</v>
      </c>
      <c r="D5" t="s">
        <v>169</v>
      </c>
      <c r="G5" t="s">
        <v>170</v>
      </c>
      <c r="H5" t="s">
        <v>171</v>
      </c>
      <c r="I5" t="s">
        <v>172</v>
      </c>
    </row>
    <row r="6" spans="1:9" x14ac:dyDescent="0.25">
      <c r="A6" s="18" t="s">
        <v>144</v>
      </c>
      <c r="B6" s="20">
        <v>35340</v>
      </c>
      <c r="C6" cm="1">
        <f t="array" aca="1" ref="C6:C28" ca="1">INT((täna-Sünniaeg)/365.25)</f>
        <v>27</v>
      </c>
      <c r="D6" t="str" cm="1">
        <f t="array" aca="1" ref="D6:D28" ca="1">INDEX(grupp,MATCH(Vanus,min,1))</f>
        <v>26-30</v>
      </c>
      <c r="G6">
        <v>0</v>
      </c>
      <c r="H6" s="18" t="s">
        <v>173</v>
      </c>
      <c r="I6" cm="1">
        <f t="array" aca="1" ref="I6:I9" ca="1">COUNTIF(Vanusegrupp,grupp)</f>
        <v>0</v>
      </c>
    </row>
    <row r="7" spans="1:9" x14ac:dyDescent="0.25">
      <c r="A7" s="18" t="s">
        <v>145</v>
      </c>
      <c r="B7" s="20">
        <v>31872</v>
      </c>
      <c r="C7">
        <f ca="1"/>
        <v>37</v>
      </c>
      <c r="D7" t="str">
        <f ca="1"/>
        <v>üle 30</v>
      </c>
      <c r="G7">
        <v>21</v>
      </c>
      <c r="H7" s="18" t="s">
        <v>174</v>
      </c>
      <c r="I7">
        <f ca="1"/>
        <v>2</v>
      </c>
    </row>
    <row r="8" spans="1:9" x14ac:dyDescent="0.25">
      <c r="A8" s="18" t="s">
        <v>146</v>
      </c>
      <c r="B8" s="20">
        <v>30993</v>
      </c>
      <c r="C8">
        <f ca="1"/>
        <v>39</v>
      </c>
      <c r="D8" t="str">
        <f ca="1"/>
        <v>üle 30</v>
      </c>
      <c r="G8">
        <v>26</v>
      </c>
      <c r="H8" s="18" t="s">
        <v>175</v>
      </c>
      <c r="I8">
        <f ca="1"/>
        <v>8</v>
      </c>
    </row>
    <row r="9" spans="1:9" x14ac:dyDescent="0.25">
      <c r="A9" s="18" t="s">
        <v>147</v>
      </c>
      <c r="B9" s="20">
        <v>34105</v>
      </c>
      <c r="C9">
        <f ca="1"/>
        <v>31</v>
      </c>
      <c r="D9" t="str">
        <f ca="1"/>
        <v>üle 30</v>
      </c>
      <c r="G9">
        <v>31</v>
      </c>
      <c r="H9" s="18" t="s">
        <v>176</v>
      </c>
      <c r="I9">
        <f ca="1"/>
        <v>13</v>
      </c>
    </row>
    <row r="10" spans="1:9" x14ac:dyDescent="0.25">
      <c r="A10" s="18" t="s">
        <v>148</v>
      </c>
      <c r="B10" s="20">
        <v>33636</v>
      </c>
      <c r="C10">
        <f ca="1"/>
        <v>32</v>
      </c>
      <c r="D10" t="str">
        <f ca="1"/>
        <v>üle 30</v>
      </c>
      <c r="H10" s="18" t="s">
        <v>177</v>
      </c>
      <c r="I10">
        <f ca="1">SUM(mitu)</f>
        <v>23</v>
      </c>
    </row>
    <row r="11" spans="1:9" x14ac:dyDescent="0.25">
      <c r="A11" s="18" t="s">
        <v>149</v>
      </c>
      <c r="B11" s="20">
        <v>34977</v>
      </c>
      <c r="C11">
        <f ca="1"/>
        <v>28</v>
      </c>
      <c r="D11" t="str">
        <f ca="1"/>
        <v>26-30</v>
      </c>
    </row>
    <row r="12" spans="1:9" x14ac:dyDescent="0.25">
      <c r="A12" s="18" t="s">
        <v>150</v>
      </c>
      <c r="B12" s="20">
        <v>31350</v>
      </c>
      <c r="C12">
        <f ca="1"/>
        <v>38</v>
      </c>
      <c r="D12" t="str">
        <f ca="1"/>
        <v>üle 30</v>
      </c>
    </row>
    <row r="13" spans="1:9" x14ac:dyDescent="0.25">
      <c r="A13" s="18" t="s">
        <v>151</v>
      </c>
      <c r="B13" s="20">
        <v>32173</v>
      </c>
      <c r="C13">
        <f ca="1"/>
        <v>36</v>
      </c>
      <c r="D13" t="str">
        <f ca="1"/>
        <v>üle 30</v>
      </c>
    </row>
    <row r="14" spans="1:9" x14ac:dyDescent="0.25">
      <c r="A14" s="18" t="s">
        <v>152</v>
      </c>
      <c r="B14" s="20">
        <v>31192</v>
      </c>
      <c r="C14">
        <f ca="1"/>
        <v>39</v>
      </c>
      <c r="D14" t="str">
        <f ca="1"/>
        <v>üle 30</v>
      </c>
    </row>
    <row r="15" spans="1:9" x14ac:dyDescent="0.25">
      <c r="A15" s="18" t="s">
        <v>153</v>
      </c>
      <c r="B15" s="20">
        <v>35160</v>
      </c>
      <c r="C15">
        <f ca="1"/>
        <v>28</v>
      </c>
      <c r="D15" t="str">
        <f ca="1"/>
        <v>26-30</v>
      </c>
    </row>
    <row r="16" spans="1:9" x14ac:dyDescent="0.25">
      <c r="A16" s="18" t="s">
        <v>154</v>
      </c>
      <c r="B16" s="20">
        <v>34033</v>
      </c>
      <c r="C16">
        <f ca="1"/>
        <v>31</v>
      </c>
      <c r="D16" t="str">
        <f ca="1"/>
        <v>üle 30</v>
      </c>
    </row>
    <row r="17" spans="1:4" x14ac:dyDescent="0.25">
      <c r="A17" s="18" t="s">
        <v>155</v>
      </c>
      <c r="B17" s="20">
        <v>32386</v>
      </c>
      <c r="C17">
        <f ca="1"/>
        <v>36</v>
      </c>
      <c r="D17" t="str">
        <f ca="1"/>
        <v>üle 30</v>
      </c>
    </row>
    <row r="18" spans="1:4" x14ac:dyDescent="0.25">
      <c r="A18" s="18" t="s">
        <v>156</v>
      </c>
      <c r="B18" s="20">
        <v>30000</v>
      </c>
      <c r="C18">
        <f ca="1"/>
        <v>42</v>
      </c>
      <c r="D18" t="str">
        <f ca="1"/>
        <v>üle 30</v>
      </c>
    </row>
    <row r="19" spans="1:4" x14ac:dyDescent="0.25">
      <c r="A19" s="18" t="s">
        <v>157</v>
      </c>
      <c r="B19" s="20">
        <v>30910</v>
      </c>
      <c r="C19">
        <f ca="1"/>
        <v>40</v>
      </c>
      <c r="D19" t="str">
        <f ca="1"/>
        <v>üle 30</v>
      </c>
    </row>
    <row r="20" spans="1:4" x14ac:dyDescent="0.25">
      <c r="A20" s="18" t="s">
        <v>158</v>
      </c>
      <c r="B20" s="20">
        <v>36428</v>
      </c>
      <c r="C20">
        <f ca="1"/>
        <v>24</v>
      </c>
      <c r="D20" t="str">
        <f ca="1"/>
        <v>21-25</v>
      </c>
    </row>
    <row r="21" spans="1:4" x14ac:dyDescent="0.25">
      <c r="A21" s="18" t="s">
        <v>159</v>
      </c>
      <c r="B21" s="20">
        <v>35975</v>
      </c>
      <c r="C21">
        <f ca="1"/>
        <v>26</v>
      </c>
      <c r="D21" t="str">
        <f ca="1"/>
        <v>26-30</v>
      </c>
    </row>
    <row r="22" spans="1:4" x14ac:dyDescent="0.25">
      <c r="A22" s="18" t="s">
        <v>160</v>
      </c>
      <c r="B22" s="20">
        <v>35132</v>
      </c>
      <c r="C22">
        <f ca="1"/>
        <v>28</v>
      </c>
      <c r="D22" t="str">
        <f ca="1"/>
        <v>26-30</v>
      </c>
    </row>
    <row r="23" spans="1:4" x14ac:dyDescent="0.25">
      <c r="A23" s="18" t="s">
        <v>161</v>
      </c>
      <c r="B23" s="20">
        <v>35396</v>
      </c>
      <c r="C23">
        <f ca="1"/>
        <v>27</v>
      </c>
      <c r="D23" t="str">
        <f ca="1"/>
        <v>26-30</v>
      </c>
    </row>
    <row r="24" spans="1:4" x14ac:dyDescent="0.25">
      <c r="A24" s="18" t="s">
        <v>162</v>
      </c>
      <c r="B24" s="20">
        <v>35253</v>
      </c>
      <c r="C24">
        <f ca="1"/>
        <v>28</v>
      </c>
      <c r="D24" t="str">
        <f ca="1"/>
        <v>26-30</v>
      </c>
    </row>
    <row r="25" spans="1:4" x14ac:dyDescent="0.25">
      <c r="A25" s="18" t="s">
        <v>163</v>
      </c>
      <c r="B25" s="20">
        <v>33378</v>
      </c>
      <c r="C25">
        <f ca="1"/>
        <v>33</v>
      </c>
      <c r="D25" t="str">
        <f ca="1"/>
        <v>üle 30</v>
      </c>
    </row>
    <row r="26" spans="1:4" x14ac:dyDescent="0.25">
      <c r="A26" s="18" t="s">
        <v>164</v>
      </c>
      <c r="B26" s="20">
        <v>36349</v>
      </c>
      <c r="C26">
        <f ca="1"/>
        <v>25</v>
      </c>
      <c r="D26" t="str">
        <f ca="1"/>
        <v>21-25</v>
      </c>
    </row>
    <row r="27" spans="1:4" x14ac:dyDescent="0.25">
      <c r="A27" s="18" t="s">
        <v>165</v>
      </c>
      <c r="B27" s="20">
        <v>32618</v>
      </c>
      <c r="C27">
        <f ca="1"/>
        <v>35</v>
      </c>
      <c r="D27" t="str">
        <f ca="1"/>
        <v>üle 30</v>
      </c>
    </row>
    <row r="28" spans="1:4" x14ac:dyDescent="0.25">
      <c r="A28" s="18" t="s">
        <v>166</v>
      </c>
      <c r="B28" s="20">
        <v>35087</v>
      </c>
      <c r="C28">
        <f ca="1"/>
        <v>28</v>
      </c>
      <c r="D28" t="str">
        <f ca="1"/>
        <v>26-30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dimension ref="A2:J77"/>
  <sheetViews>
    <sheetView topLeftCell="A5" zoomScaleNormal="100" workbookViewId="0">
      <selection activeCell="P27" sqref="P27"/>
    </sheetView>
  </sheetViews>
  <sheetFormatPr defaultRowHeight="15" x14ac:dyDescent="0.25"/>
  <cols>
    <col min="1" max="1" width="6.5703125" customWidth="1"/>
    <col min="2" max="2" width="9.42578125" bestFit="1" customWidth="1"/>
    <col min="8" max="9" width="11.28515625" customWidth="1"/>
    <col min="10" max="10" width="11.7109375" customWidth="1"/>
  </cols>
  <sheetData>
    <row r="2" spans="1:10" x14ac:dyDescent="0.25">
      <c r="E2" t="str">
        <f ca="1">_xlfn.FORMULATEXT(E6)</f>
        <v>=B7-B$6</v>
      </c>
      <c r="F2" t="str">
        <f t="shared" ref="F2:J2" ca="1" si="0">_xlfn.FORMULATEXT(F6)</f>
        <v>=C7-C$6</v>
      </c>
      <c r="G2" t="str">
        <f t="shared" ca="1" si="0"/>
        <v>=D7-D$6</v>
      </c>
      <c r="H2" t="str">
        <f t="shared" ca="1" si="0"/>
        <v>=(B7-B6)/B6</v>
      </c>
      <c r="I2" t="str">
        <f t="shared" ca="1" si="0"/>
        <v>=(C7-C6)/C6</v>
      </c>
      <c r="J2" t="str">
        <f t="shared" ca="1" si="0"/>
        <v>=(D7-D6)/D6</v>
      </c>
    </row>
    <row r="4" spans="1:10" x14ac:dyDescent="0.25">
      <c r="E4" s="22" t="s">
        <v>178</v>
      </c>
      <c r="F4" s="23"/>
      <c r="G4" s="24"/>
      <c r="H4" s="22" t="s">
        <v>181</v>
      </c>
      <c r="I4" s="23"/>
      <c r="J4" s="24"/>
    </row>
    <row r="5" spans="1:10" ht="30" x14ac:dyDescent="0.25">
      <c r="A5" s="12" t="s">
        <v>132</v>
      </c>
      <c r="B5" s="12" t="s">
        <v>133</v>
      </c>
      <c r="C5" s="12" t="s">
        <v>134</v>
      </c>
      <c r="D5" s="12" t="s">
        <v>135</v>
      </c>
      <c r="E5" s="12" t="s">
        <v>133</v>
      </c>
      <c r="F5" s="21" t="s">
        <v>179</v>
      </c>
      <c r="G5" s="21" t="s">
        <v>180</v>
      </c>
      <c r="H5" s="21" t="s">
        <v>182</v>
      </c>
      <c r="I5" s="21" t="s">
        <v>183</v>
      </c>
      <c r="J5" s="21" t="s">
        <v>184</v>
      </c>
    </row>
    <row r="6" spans="1:10" x14ac:dyDescent="0.25">
      <c r="A6" s="15">
        <v>1950</v>
      </c>
      <c r="B6" s="13">
        <v>1022906</v>
      </c>
      <c r="C6" s="13">
        <v>432506</v>
      </c>
      <c r="D6" s="13">
        <v>590400</v>
      </c>
      <c r="E6" s="13">
        <f>B7-B$6</f>
        <v>26925</v>
      </c>
      <c r="F6" s="13">
        <f>C7-C$6</f>
        <v>14671</v>
      </c>
      <c r="G6" s="13">
        <f>D7-D$6</f>
        <v>12254</v>
      </c>
      <c r="H6" s="25">
        <f>(B7-B6)/B6</f>
        <v>2.6322066739270275E-2</v>
      </c>
      <c r="I6" s="25">
        <f>(C7-C6)/C6</f>
        <v>3.3920916704045727E-2</v>
      </c>
      <c r="J6" s="25">
        <f>(D7-D6)/D6</f>
        <v>2.0755420054200543E-2</v>
      </c>
    </row>
    <row r="7" spans="1:10" x14ac:dyDescent="0.25">
      <c r="A7" s="15">
        <v>1951</v>
      </c>
      <c r="B7" s="13">
        <v>1049831</v>
      </c>
      <c r="C7" s="13">
        <v>447177</v>
      </c>
      <c r="D7" s="13">
        <v>602654</v>
      </c>
      <c r="E7" s="13">
        <f t="shared" ref="E7:E70" si="1">B8-B$6</f>
        <v>50533</v>
      </c>
      <c r="F7" s="13">
        <f t="shared" ref="F7:F70" si="2">C8-C$6</f>
        <v>27669</v>
      </c>
      <c r="G7" s="13">
        <f t="shared" ref="G7:G70" si="3">D8-D$6</f>
        <v>22864</v>
      </c>
      <c r="H7" s="25">
        <f t="shared" ref="H7:H70" si="4">(B8-B7)/B7</f>
        <v>2.248742892903715E-2</v>
      </c>
      <c r="I7" s="25">
        <f t="shared" ref="I7:I70" si="5">(C8-C7)/C7</f>
        <v>2.906679010772021E-2</v>
      </c>
      <c r="J7" s="25">
        <f t="shared" ref="J7:J70" si="6">(D8-D7)/D7</f>
        <v>1.7605458521805215E-2</v>
      </c>
    </row>
    <row r="8" spans="1:10" x14ac:dyDescent="0.25">
      <c r="A8" s="15">
        <v>1952</v>
      </c>
      <c r="B8" s="13">
        <v>1073439</v>
      </c>
      <c r="C8" s="13">
        <v>460175</v>
      </c>
      <c r="D8" s="13">
        <v>613264</v>
      </c>
      <c r="E8" s="13">
        <f t="shared" si="1"/>
        <v>69857</v>
      </c>
      <c r="F8" s="13">
        <f t="shared" si="2"/>
        <v>38421</v>
      </c>
      <c r="G8" s="13">
        <f t="shared" si="3"/>
        <v>31436</v>
      </c>
      <c r="H8" s="25">
        <f t="shared" si="4"/>
        <v>1.8001954465973382E-2</v>
      </c>
      <c r="I8" s="25">
        <f t="shared" si="5"/>
        <v>2.3365024175585374E-2</v>
      </c>
      <c r="J8" s="25">
        <f t="shared" si="6"/>
        <v>1.3977667040621984E-2</v>
      </c>
    </row>
    <row r="9" spans="1:10" x14ac:dyDescent="0.25">
      <c r="A9" s="15">
        <v>1953</v>
      </c>
      <c r="B9" s="13">
        <v>1092763</v>
      </c>
      <c r="C9" s="13">
        <v>470927</v>
      </c>
      <c r="D9" s="13">
        <v>621836</v>
      </c>
      <c r="E9" s="13">
        <f t="shared" si="1"/>
        <v>97307</v>
      </c>
      <c r="F9" s="13">
        <f t="shared" si="2"/>
        <v>53582</v>
      </c>
      <c r="G9" s="13">
        <f t="shared" si="3"/>
        <v>43725</v>
      </c>
      <c r="H9" s="25">
        <f t="shared" si="4"/>
        <v>2.5119810974566305E-2</v>
      </c>
      <c r="I9" s="25">
        <f t="shared" si="5"/>
        <v>3.2193949380689577E-2</v>
      </c>
      <c r="J9" s="25">
        <f t="shared" si="6"/>
        <v>1.9762445403611242E-2</v>
      </c>
    </row>
    <row r="10" spans="1:10" x14ac:dyDescent="0.25">
      <c r="A10" s="15">
        <v>1954</v>
      </c>
      <c r="B10" s="13">
        <v>1120213</v>
      </c>
      <c r="C10" s="13">
        <v>486088</v>
      </c>
      <c r="D10" s="13">
        <v>634125</v>
      </c>
      <c r="E10" s="13">
        <f t="shared" si="1"/>
        <v>114734</v>
      </c>
      <c r="F10" s="13">
        <f t="shared" si="2"/>
        <v>63529</v>
      </c>
      <c r="G10" s="13">
        <f t="shared" si="3"/>
        <v>51205</v>
      </c>
      <c r="H10" s="25">
        <f t="shared" si="4"/>
        <v>1.5556862846619349E-2</v>
      </c>
      <c r="I10" s="25">
        <f t="shared" si="5"/>
        <v>2.0463372887213838E-2</v>
      </c>
      <c r="J10" s="25">
        <f t="shared" si="6"/>
        <v>1.1795781588803469E-2</v>
      </c>
    </row>
    <row r="11" spans="1:10" x14ac:dyDescent="0.25">
      <c r="A11" s="15">
        <v>1955</v>
      </c>
      <c r="B11" s="13">
        <v>1137640</v>
      </c>
      <c r="C11" s="13">
        <v>496035</v>
      </c>
      <c r="D11" s="13">
        <v>641605</v>
      </c>
      <c r="E11" s="13">
        <f t="shared" si="1"/>
        <v>127885</v>
      </c>
      <c r="F11" s="13">
        <f t="shared" si="2"/>
        <v>71080</v>
      </c>
      <c r="G11" s="13">
        <f t="shared" si="3"/>
        <v>56805</v>
      </c>
      <c r="H11" s="25">
        <f t="shared" si="4"/>
        <v>1.1559895924897156E-2</v>
      </c>
      <c r="I11" s="25">
        <f t="shared" si="5"/>
        <v>1.5222716138982129E-2</v>
      </c>
      <c r="J11" s="25">
        <f t="shared" si="6"/>
        <v>8.7281115327966577E-3</v>
      </c>
    </row>
    <row r="12" spans="1:10" x14ac:dyDescent="0.25">
      <c r="A12" s="15">
        <v>1956</v>
      </c>
      <c r="B12" s="13">
        <v>1150791</v>
      </c>
      <c r="C12" s="13">
        <v>503586</v>
      </c>
      <c r="D12" s="13">
        <v>647205</v>
      </c>
      <c r="E12" s="13">
        <f t="shared" si="1"/>
        <v>142103</v>
      </c>
      <c r="F12" s="13">
        <f t="shared" si="2"/>
        <v>75181</v>
      </c>
      <c r="G12" s="13">
        <f t="shared" si="3"/>
        <v>66922</v>
      </c>
      <c r="H12" s="25">
        <f t="shared" si="4"/>
        <v>1.2354980183195733E-2</v>
      </c>
      <c r="I12" s="25">
        <f t="shared" si="5"/>
        <v>8.1435941428077818E-3</v>
      </c>
      <c r="J12" s="25">
        <f t="shared" si="6"/>
        <v>1.5631832263347779E-2</v>
      </c>
    </row>
    <row r="13" spans="1:10" x14ac:dyDescent="0.25">
      <c r="A13" s="15">
        <v>1957</v>
      </c>
      <c r="B13" s="13">
        <v>1165009</v>
      </c>
      <c r="C13" s="13">
        <v>507687</v>
      </c>
      <c r="D13" s="13">
        <v>657322</v>
      </c>
      <c r="E13" s="13">
        <f t="shared" si="1"/>
        <v>155811</v>
      </c>
      <c r="F13" s="13">
        <f t="shared" si="2"/>
        <v>83058</v>
      </c>
      <c r="G13" s="13">
        <f t="shared" si="3"/>
        <v>72753</v>
      </c>
      <c r="H13" s="25">
        <f t="shared" si="4"/>
        <v>1.1766432705670085E-2</v>
      </c>
      <c r="I13" s="25">
        <f t="shared" si="5"/>
        <v>1.5515465237439604E-2</v>
      </c>
      <c r="J13" s="25">
        <f t="shared" si="6"/>
        <v>8.8708426007344954E-3</v>
      </c>
    </row>
    <row r="14" spans="1:10" x14ac:dyDescent="0.25">
      <c r="A14" s="15">
        <v>1958</v>
      </c>
      <c r="B14" s="13">
        <v>1178717</v>
      </c>
      <c r="C14" s="13">
        <v>515564</v>
      </c>
      <c r="D14" s="13">
        <v>663153</v>
      </c>
      <c r="E14" s="13">
        <f t="shared" si="1"/>
        <v>168522</v>
      </c>
      <c r="F14" s="13">
        <f t="shared" si="2"/>
        <v>90612</v>
      </c>
      <c r="G14" s="13">
        <f t="shared" si="3"/>
        <v>77910</v>
      </c>
      <c r="H14" s="25">
        <f t="shared" si="4"/>
        <v>1.0783758951470115E-2</v>
      </c>
      <c r="I14" s="25">
        <f t="shared" si="5"/>
        <v>1.4651915184147846E-2</v>
      </c>
      <c r="J14" s="25">
        <f t="shared" si="6"/>
        <v>7.7764859693012023E-3</v>
      </c>
    </row>
    <row r="15" spans="1:10" x14ac:dyDescent="0.25">
      <c r="A15" s="15">
        <v>1959</v>
      </c>
      <c r="B15" s="13">
        <v>1191428</v>
      </c>
      <c r="C15" s="13">
        <v>523118</v>
      </c>
      <c r="D15" s="13">
        <v>668310</v>
      </c>
      <c r="E15" s="13">
        <f t="shared" si="1"/>
        <v>183456</v>
      </c>
      <c r="F15" s="13">
        <f t="shared" si="2"/>
        <v>99528</v>
      </c>
      <c r="G15" s="13">
        <f t="shared" si="3"/>
        <v>83928</v>
      </c>
      <c r="H15" s="25">
        <f t="shared" si="4"/>
        <v>1.253453838586973E-2</v>
      </c>
      <c r="I15" s="25">
        <f t="shared" si="5"/>
        <v>1.7043955665834477E-2</v>
      </c>
      <c r="J15" s="25">
        <f t="shared" si="6"/>
        <v>9.0048031602100818E-3</v>
      </c>
    </row>
    <row r="16" spans="1:10" x14ac:dyDescent="0.25">
      <c r="A16" s="15">
        <v>1960</v>
      </c>
      <c r="B16" s="13">
        <v>1206362</v>
      </c>
      <c r="C16" s="13">
        <v>532034</v>
      </c>
      <c r="D16" s="13">
        <v>674328</v>
      </c>
      <c r="E16" s="13">
        <f t="shared" si="1"/>
        <v>193806</v>
      </c>
      <c r="F16" s="13">
        <f t="shared" si="2"/>
        <v>106277</v>
      </c>
      <c r="G16" s="13">
        <f t="shared" si="3"/>
        <v>87529</v>
      </c>
      <c r="H16" s="25">
        <f t="shared" si="4"/>
        <v>8.5795142751512402E-3</v>
      </c>
      <c r="I16" s="25">
        <f t="shared" si="5"/>
        <v>1.2685279512211626E-2</v>
      </c>
      <c r="J16" s="25">
        <f t="shared" si="6"/>
        <v>5.340131212110427E-3</v>
      </c>
    </row>
    <row r="17" spans="1:10" x14ac:dyDescent="0.25">
      <c r="A17" s="15">
        <v>1961</v>
      </c>
      <c r="B17" s="13">
        <v>1216712</v>
      </c>
      <c r="C17" s="13">
        <v>538783</v>
      </c>
      <c r="D17" s="13">
        <v>677929</v>
      </c>
      <c r="E17" s="13">
        <f t="shared" si="1"/>
        <v>210535</v>
      </c>
      <c r="F17" s="13">
        <f t="shared" si="2"/>
        <v>115228</v>
      </c>
      <c r="G17" s="13">
        <f t="shared" si="3"/>
        <v>95307</v>
      </c>
      <c r="H17" s="25">
        <f t="shared" si="4"/>
        <v>1.3749350709124263E-2</v>
      </c>
      <c r="I17" s="25">
        <f t="shared" si="5"/>
        <v>1.6613367533867995E-2</v>
      </c>
      <c r="J17" s="25">
        <f t="shared" si="6"/>
        <v>1.1473177869658917E-2</v>
      </c>
    </row>
    <row r="18" spans="1:10" x14ac:dyDescent="0.25">
      <c r="A18" s="15">
        <v>1962</v>
      </c>
      <c r="B18" s="13">
        <v>1233441</v>
      </c>
      <c r="C18" s="13">
        <v>547734</v>
      </c>
      <c r="D18" s="13">
        <v>685707</v>
      </c>
      <c r="E18" s="13">
        <f t="shared" si="1"/>
        <v>226898</v>
      </c>
      <c r="F18" s="13">
        <f t="shared" si="2"/>
        <v>124880</v>
      </c>
      <c r="G18" s="13">
        <f t="shared" si="3"/>
        <v>102018</v>
      </c>
      <c r="H18" s="25">
        <f t="shared" si="4"/>
        <v>1.3266139199199637E-2</v>
      </c>
      <c r="I18" s="25">
        <f t="shared" si="5"/>
        <v>1.7621692281289823E-2</v>
      </c>
      <c r="J18" s="25">
        <f t="shared" si="6"/>
        <v>9.7869789866517325E-3</v>
      </c>
    </row>
    <row r="19" spans="1:10" x14ac:dyDescent="0.25">
      <c r="A19" s="15">
        <v>1963</v>
      </c>
      <c r="B19" s="13">
        <v>1249804</v>
      </c>
      <c r="C19" s="13">
        <v>557386</v>
      </c>
      <c r="D19" s="13">
        <v>692418</v>
      </c>
      <c r="E19" s="13">
        <f t="shared" si="1"/>
        <v>245004</v>
      </c>
      <c r="F19" s="13">
        <f t="shared" si="2"/>
        <v>135074</v>
      </c>
      <c r="G19" s="13">
        <f t="shared" si="3"/>
        <v>109930</v>
      </c>
      <c r="H19" s="25">
        <f t="shared" si="4"/>
        <v>1.4487071572822618E-2</v>
      </c>
      <c r="I19" s="25">
        <f t="shared" si="5"/>
        <v>1.828894159523203E-2</v>
      </c>
      <c r="J19" s="25">
        <f t="shared" si="6"/>
        <v>1.1426623802385264E-2</v>
      </c>
    </row>
    <row r="20" spans="1:10" x14ac:dyDescent="0.25">
      <c r="A20" s="15">
        <v>1964</v>
      </c>
      <c r="B20" s="13">
        <v>1267910</v>
      </c>
      <c r="C20" s="13">
        <v>567580</v>
      </c>
      <c r="D20" s="13">
        <v>700330</v>
      </c>
      <c r="E20" s="13">
        <f t="shared" si="1"/>
        <v>263356</v>
      </c>
      <c r="F20" s="13">
        <f t="shared" si="2"/>
        <v>145636</v>
      </c>
      <c r="G20" s="13">
        <f t="shared" si="3"/>
        <v>117720</v>
      </c>
      <c r="H20" s="25">
        <f t="shared" si="4"/>
        <v>1.447421346941029E-2</v>
      </c>
      <c r="I20" s="25">
        <f t="shared" si="5"/>
        <v>1.8608830473237251E-2</v>
      </c>
      <c r="J20" s="25">
        <f t="shared" si="6"/>
        <v>1.1123327574143619E-2</v>
      </c>
    </row>
    <row r="21" spans="1:10" x14ac:dyDescent="0.25">
      <c r="A21" s="15">
        <v>1965</v>
      </c>
      <c r="B21" s="13">
        <v>1286262</v>
      </c>
      <c r="C21" s="13">
        <v>578142</v>
      </c>
      <c r="D21" s="13">
        <v>708120</v>
      </c>
      <c r="E21" s="13">
        <f t="shared" si="1"/>
        <v>279964</v>
      </c>
      <c r="F21" s="13">
        <f t="shared" si="2"/>
        <v>156043</v>
      </c>
      <c r="G21" s="13">
        <f t="shared" si="3"/>
        <v>123921</v>
      </c>
      <c r="H21" s="25">
        <f t="shared" si="4"/>
        <v>1.2911832892521119E-2</v>
      </c>
      <c r="I21" s="25">
        <f t="shared" si="5"/>
        <v>1.8000767977417311E-2</v>
      </c>
      <c r="J21" s="25">
        <f t="shared" si="6"/>
        <v>8.7569903406202344E-3</v>
      </c>
    </row>
    <row r="22" spans="1:10" x14ac:dyDescent="0.25">
      <c r="A22" s="15">
        <v>1966</v>
      </c>
      <c r="B22" s="13">
        <v>1302870</v>
      </c>
      <c r="C22" s="13">
        <v>588549</v>
      </c>
      <c r="D22" s="13">
        <v>714321</v>
      </c>
      <c r="E22" s="13">
        <f t="shared" si="1"/>
        <v>291417</v>
      </c>
      <c r="F22" s="13">
        <f t="shared" si="2"/>
        <v>163358</v>
      </c>
      <c r="G22" s="13">
        <f t="shared" si="3"/>
        <v>128059</v>
      </c>
      <c r="H22" s="25">
        <f t="shared" si="4"/>
        <v>8.7905930752876348E-3</v>
      </c>
      <c r="I22" s="25">
        <f t="shared" si="5"/>
        <v>1.24288716827316E-2</v>
      </c>
      <c r="J22" s="25">
        <f t="shared" si="6"/>
        <v>5.7929138300567952E-3</v>
      </c>
    </row>
    <row r="23" spans="1:10" x14ac:dyDescent="0.25">
      <c r="A23" s="15">
        <v>1967</v>
      </c>
      <c r="B23" s="13">
        <v>1314323</v>
      </c>
      <c r="C23" s="13">
        <v>595864</v>
      </c>
      <c r="D23" s="13">
        <v>718459</v>
      </c>
      <c r="E23" s="13">
        <f t="shared" si="1"/>
        <v>300663</v>
      </c>
      <c r="F23" s="13">
        <f t="shared" si="2"/>
        <v>168946</v>
      </c>
      <c r="G23" s="13">
        <f t="shared" si="3"/>
        <v>131717</v>
      </c>
      <c r="H23" s="25">
        <f t="shared" si="4"/>
        <v>7.0348004257705299E-3</v>
      </c>
      <c r="I23" s="25">
        <f t="shared" si="5"/>
        <v>9.377978867661077E-3</v>
      </c>
      <c r="J23" s="25">
        <f t="shared" si="6"/>
        <v>5.0914526785801276E-3</v>
      </c>
    </row>
    <row r="24" spans="1:10" x14ac:dyDescent="0.25">
      <c r="A24" s="15">
        <v>1968</v>
      </c>
      <c r="B24" s="13">
        <v>1323569</v>
      </c>
      <c r="C24" s="13">
        <v>601452</v>
      </c>
      <c r="D24" s="13">
        <v>722117</v>
      </c>
      <c r="E24" s="13">
        <f t="shared" si="1"/>
        <v>315952</v>
      </c>
      <c r="F24" s="13">
        <f t="shared" si="2"/>
        <v>178784</v>
      </c>
      <c r="G24" s="13">
        <f t="shared" si="3"/>
        <v>137168</v>
      </c>
      <c r="H24" s="25">
        <f t="shared" si="4"/>
        <v>1.1551343375373705E-2</v>
      </c>
      <c r="I24" s="25">
        <f t="shared" si="5"/>
        <v>1.6357082526951443E-2</v>
      </c>
      <c r="J24" s="25">
        <f t="shared" si="6"/>
        <v>7.5486382400635904E-3</v>
      </c>
    </row>
    <row r="25" spans="1:10" x14ac:dyDescent="0.25">
      <c r="A25" s="15">
        <v>1969</v>
      </c>
      <c r="B25" s="13">
        <v>1338858</v>
      </c>
      <c r="C25" s="13">
        <v>611290</v>
      </c>
      <c r="D25" s="13">
        <v>727568</v>
      </c>
      <c r="E25" s="13">
        <f t="shared" si="1"/>
        <v>328734</v>
      </c>
      <c r="F25" s="13">
        <f t="shared" si="2"/>
        <v>185949</v>
      </c>
      <c r="G25" s="13">
        <f t="shared" si="3"/>
        <v>142785</v>
      </c>
      <c r="H25" s="25">
        <f t="shared" si="4"/>
        <v>9.5469422448086361E-3</v>
      </c>
      <c r="I25" s="25">
        <f t="shared" si="5"/>
        <v>1.172111436470415E-2</v>
      </c>
      <c r="J25" s="25">
        <f t="shared" si="6"/>
        <v>7.7202405823235763E-3</v>
      </c>
    </row>
    <row r="26" spans="1:10" x14ac:dyDescent="0.25">
      <c r="A26" s="15">
        <v>1970</v>
      </c>
      <c r="B26" s="13">
        <v>1351640</v>
      </c>
      <c r="C26" s="13">
        <v>618455</v>
      </c>
      <c r="D26" s="13">
        <v>733185</v>
      </c>
      <c r="E26" s="13">
        <f t="shared" si="1"/>
        <v>345605</v>
      </c>
      <c r="F26" s="13">
        <f t="shared" si="2"/>
        <v>194214</v>
      </c>
      <c r="G26" s="13">
        <f t="shared" si="3"/>
        <v>151391</v>
      </c>
      <c r="H26" s="25">
        <f t="shared" si="4"/>
        <v>1.2481873871740996E-2</v>
      </c>
      <c r="I26" s="25">
        <f t="shared" si="5"/>
        <v>1.3363947255661285E-2</v>
      </c>
      <c r="J26" s="25">
        <f t="shared" si="6"/>
        <v>1.1737828788095773E-2</v>
      </c>
    </row>
    <row r="27" spans="1:10" x14ac:dyDescent="0.25">
      <c r="A27" s="15">
        <v>1971</v>
      </c>
      <c r="B27" s="13">
        <v>1368511</v>
      </c>
      <c r="C27" s="13">
        <v>626720</v>
      </c>
      <c r="D27" s="13">
        <v>741791</v>
      </c>
      <c r="E27" s="13">
        <f t="shared" si="1"/>
        <v>362493</v>
      </c>
      <c r="F27" s="13">
        <f t="shared" si="2"/>
        <v>203280</v>
      </c>
      <c r="G27" s="13">
        <f t="shared" si="3"/>
        <v>159213</v>
      </c>
      <c r="H27" s="25">
        <f t="shared" si="4"/>
        <v>1.2340419623956256E-2</v>
      </c>
      <c r="I27" s="25">
        <f t="shared" si="5"/>
        <v>1.446579014551953E-2</v>
      </c>
      <c r="J27" s="25">
        <f t="shared" si="6"/>
        <v>1.0544749127449645E-2</v>
      </c>
    </row>
    <row r="28" spans="1:10" x14ac:dyDescent="0.25">
      <c r="A28" s="15">
        <v>1972</v>
      </c>
      <c r="B28" s="13">
        <v>1385399</v>
      </c>
      <c r="C28" s="13">
        <v>635786</v>
      </c>
      <c r="D28" s="13">
        <v>749613</v>
      </c>
      <c r="E28" s="13">
        <f t="shared" si="1"/>
        <v>376731</v>
      </c>
      <c r="F28" s="13">
        <f t="shared" si="2"/>
        <v>210933</v>
      </c>
      <c r="G28" s="13">
        <f t="shared" si="3"/>
        <v>165798</v>
      </c>
      <c r="H28" s="25">
        <f t="shared" si="4"/>
        <v>1.0277183684988946E-2</v>
      </c>
      <c r="I28" s="25">
        <f t="shared" si="5"/>
        <v>1.203706907670191E-2</v>
      </c>
      <c r="J28" s="25">
        <f t="shared" si="6"/>
        <v>8.7845328189345706E-3</v>
      </c>
    </row>
    <row r="29" spans="1:10" x14ac:dyDescent="0.25">
      <c r="A29" s="15">
        <v>1973</v>
      </c>
      <c r="B29" s="13">
        <v>1399637</v>
      </c>
      <c r="C29" s="13">
        <v>643439</v>
      </c>
      <c r="D29" s="13">
        <v>756198</v>
      </c>
      <c r="E29" s="13">
        <f t="shared" si="1"/>
        <v>389359</v>
      </c>
      <c r="F29" s="13">
        <f t="shared" si="2"/>
        <v>217846</v>
      </c>
      <c r="G29" s="13">
        <f t="shared" si="3"/>
        <v>171513</v>
      </c>
      <c r="H29" s="25">
        <f t="shared" si="4"/>
        <v>9.0223393637064459E-3</v>
      </c>
      <c r="I29" s="25">
        <f t="shared" si="5"/>
        <v>1.0743831194565453E-2</v>
      </c>
      <c r="J29" s="25">
        <f t="shared" si="6"/>
        <v>7.5575444526433553E-3</v>
      </c>
    </row>
    <row r="30" spans="1:10" x14ac:dyDescent="0.25">
      <c r="A30" s="15">
        <v>1974</v>
      </c>
      <c r="B30" s="13">
        <v>1412265</v>
      </c>
      <c r="C30" s="13">
        <v>650352</v>
      </c>
      <c r="D30" s="13">
        <v>761913</v>
      </c>
      <c r="E30" s="13">
        <f t="shared" si="1"/>
        <v>401167</v>
      </c>
      <c r="F30" s="13">
        <f t="shared" si="2"/>
        <v>224116</v>
      </c>
      <c r="G30" s="13">
        <f t="shared" si="3"/>
        <v>177051</v>
      </c>
      <c r="H30" s="25">
        <f t="shared" si="4"/>
        <v>8.3610370574927519E-3</v>
      </c>
      <c r="I30" s="25">
        <f t="shared" si="5"/>
        <v>9.6409329101778737E-3</v>
      </c>
      <c r="J30" s="25">
        <f t="shared" si="6"/>
        <v>7.2685464088419541E-3</v>
      </c>
    </row>
    <row r="31" spans="1:10" x14ac:dyDescent="0.25">
      <c r="A31" s="15">
        <v>1975</v>
      </c>
      <c r="B31" s="13">
        <v>1424073</v>
      </c>
      <c r="C31" s="13">
        <v>656622</v>
      </c>
      <c r="D31" s="13">
        <v>767451</v>
      </c>
      <c r="E31" s="13">
        <f t="shared" si="1"/>
        <v>411724</v>
      </c>
      <c r="F31" s="13">
        <f t="shared" si="2"/>
        <v>230049</v>
      </c>
      <c r="G31" s="13">
        <f t="shared" si="3"/>
        <v>181675</v>
      </c>
      <c r="H31" s="25">
        <f t="shared" si="4"/>
        <v>7.4132435626544429E-3</v>
      </c>
      <c r="I31" s="25">
        <f t="shared" si="5"/>
        <v>9.0356399876945943E-3</v>
      </c>
      <c r="J31" s="25">
        <f t="shared" si="6"/>
        <v>6.0251403672677475E-3</v>
      </c>
    </row>
    <row r="32" spans="1:10" x14ac:dyDescent="0.25">
      <c r="A32" s="15">
        <v>1976</v>
      </c>
      <c r="B32" s="13">
        <v>1434630</v>
      </c>
      <c r="C32" s="13">
        <v>662555</v>
      </c>
      <c r="D32" s="13">
        <v>772075</v>
      </c>
      <c r="E32" s="13">
        <f t="shared" si="1"/>
        <v>421616</v>
      </c>
      <c r="F32" s="13">
        <f t="shared" si="2"/>
        <v>235170</v>
      </c>
      <c r="G32" s="13">
        <f t="shared" si="3"/>
        <v>186446</v>
      </c>
      <c r="H32" s="25">
        <f t="shared" si="4"/>
        <v>6.8951576364637574E-3</v>
      </c>
      <c r="I32" s="25">
        <f t="shared" si="5"/>
        <v>7.7291696538400586E-3</v>
      </c>
      <c r="J32" s="25">
        <f t="shared" si="6"/>
        <v>6.1794514781595049E-3</v>
      </c>
    </row>
    <row r="33" spans="1:10" x14ac:dyDescent="0.25">
      <c r="A33" s="15">
        <v>1977</v>
      </c>
      <c r="B33" s="13">
        <v>1444522</v>
      </c>
      <c r="C33" s="13">
        <v>667676</v>
      </c>
      <c r="D33" s="13">
        <v>776846</v>
      </c>
      <c r="E33" s="13">
        <f t="shared" si="1"/>
        <v>432994</v>
      </c>
      <c r="F33" s="13">
        <f t="shared" si="2"/>
        <v>240873</v>
      </c>
      <c r="G33" s="13">
        <f t="shared" si="3"/>
        <v>192121</v>
      </c>
      <c r="H33" s="25">
        <f t="shared" si="4"/>
        <v>7.8766540073463755E-3</v>
      </c>
      <c r="I33" s="25">
        <f t="shared" si="5"/>
        <v>8.5415680659481543E-3</v>
      </c>
      <c r="J33" s="25">
        <f t="shared" si="6"/>
        <v>7.3051801772809543E-3</v>
      </c>
    </row>
    <row r="34" spans="1:10" x14ac:dyDescent="0.25">
      <c r="A34" s="15">
        <v>1978</v>
      </c>
      <c r="B34" s="13">
        <v>1455900</v>
      </c>
      <c r="C34" s="13">
        <v>673379</v>
      </c>
      <c r="D34" s="13">
        <v>782521</v>
      </c>
      <c r="E34" s="13">
        <f t="shared" si="1"/>
        <v>441570</v>
      </c>
      <c r="F34" s="13">
        <f t="shared" si="2"/>
        <v>244768</v>
      </c>
      <c r="G34" s="13">
        <f t="shared" si="3"/>
        <v>196802</v>
      </c>
      <c r="H34" s="25">
        <f t="shared" si="4"/>
        <v>5.890514458410605E-3</v>
      </c>
      <c r="I34" s="25">
        <f t="shared" si="5"/>
        <v>5.7842611664456417E-3</v>
      </c>
      <c r="J34" s="25">
        <f t="shared" si="6"/>
        <v>5.9819480882941159E-3</v>
      </c>
    </row>
    <row r="35" spans="1:10" x14ac:dyDescent="0.25">
      <c r="A35" s="15">
        <v>1979</v>
      </c>
      <c r="B35" s="13">
        <v>1464476</v>
      </c>
      <c r="C35" s="13">
        <v>677274</v>
      </c>
      <c r="D35" s="13">
        <v>787202</v>
      </c>
      <c r="E35" s="13">
        <f t="shared" si="1"/>
        <v>449284</v>
      </c>
      <c r="F35" s="13">
        <f t="shared" si="2"/>
        <v>249067</v>
      </c>
      <c r="G35" s="13">
        <f t="shared" si="3"/>
        <v>200217</v>
      </c>
      <c r="H35" s="25">
        <f t="shared" si="4"/>
        <v>5.2674130542255384E-3</v>
      </c>
      <c r="I35" s="25">
        <f t="shared" si="5"/>
        <v>6.3475048503264554E-3</v>
      </c>
      <c r="J35" s="25">
        <f t="shared" si="6"/>
        <v>4.3381495473842797E-3</v>
      </c>
    </row>
    <row r="36" spans="1:10" x14ac:dyDescent="0.25">
      <c r="A36" s="15">
        <v>1980</v>
      </c>
      <c r="B36" s="13">
        <v>1472190</v>
      </c>
      <c r="C36" s="13">
        <v>681573</v>
      </c>
      <c r="D36" s="13">
        <v>790617</v>
      </c>
      <c r="E36" s="13">
        <f t="shared" si="1"/>
        <v>459341</v>
      </c>
      <c r="F36" s="13">
        <f t="shared" si="2"/>
        <v>254000</v>
      </c>
      <c r="G36" s="13">
        <f t="shared" si="3"/>
        <v>205341</v>
      </c>
      <c r="H36" s="25">
        <f t="shared" si="4"/>
        <v>6.8313193269890432E-3</v>
      </c>
      <c r="I36" s="25">
        <f t="shared" si="5"/>
        <v>7.2376693325586546E-3</v>
      </c>
      <c r="J36" s="25">
        <f t="shared" si="6"/>
        <v>6.48101419524245E-3</v>
      </c>
    </row>
    <row r="37" spans="1:10" x14ac:dyDescent="0.25">
      <c r="A37" s="15">
        <v>1981</v>
      </c>
      <c r="B37" s="13">
        <v>1482247</v>
      </c>
      <c r="C37" s="13">
        <v>686506</v>
      </c>
      <c r="D37" s="13">
        <v>795741</v>
      </c>
      <c r="E37" s="13">
        <f t="shared" si="1"/>
        <v>470179</v>
      </c>
      <c r="F37" s="13">
        <f t="shared" si="2"/>
        <v>259902</v>
      </c>
      <c r="G37" s="13">
        <f t="shared" si="3"/>
        <v>210277</v>
      </c>
      <c r="H37" s="25">
        <f t="shared" si="4"/>
        <v>7.3118717730580665E-3</v>
      </c>
      <c r="I37" s="25">
        <f t="shared" si="5"/>
        <v>8.5971571989174166E-3</v>
      </c>
      <c r="J37" s="25">
        <f t="shared" si="6"/>
        <v>6.2030233455357964E-3</v>
      </c>
    </row>
    <row r="38" spans="1:10" x14ac:dyDescent="0.25">
      <c r="A38" s="15">
        <v>1982</v>
      </c>
      <c r="B38" s="13">
        <v>1493085</v>
      </c>
      <c r="C38" s="13">
        <v>692408</v>
      </c>
      <c r="D38" s="13">
        <v>800677</v>
      </c>
      <c r="E38" s="13">
        <f t="shared" si="1"/>
        <v>480837</v>
      </c>
      <c r="F38" s="13">
        <f t="shared" si="2"/>
        <v>265476</v>
      </c>
      <c r="G38" s="13">
        <f t="shared" si="3"/>
        <v>215361</v>
      </c>
      <c r="H38" s="25">
        <f t="shared" si="4"/>
        <v>7.1382406226035353E-3</v>
      </c>
      <c r="I38" s="25">
        <f t="shared" si="5"/>
        <v>8.0501669535880584E-3</v>
      </c>
      <c r="J38" s="25">
        <f t="shared" si="6"/>
        <v>6.3496266284656612E-3</v>
      </c>
    </row>
    <row r="39" spans="1:10" x14ac:dyDescent="0.25">
      <c r="A39" s="15">
        <v>1983</v>
      </c>
      <c r="B39" s="13">
        <v>1503743</v>
      </c>
      <c r="C39" s="13">
        <v>697982</v>
      </c>
      <c r="D39" s="13">
        <v>805761</v>
      </c>
      <c r="E39" s="13">
        <f t="shared" si="1"/>
        <v>490841</v>
      </c>
      <c r="F39" s="13">
        <f t="shared" si="2"/>
        <v>270708</v>
      </c>
      <c r="G39" s="13">
        <f t="shared" si="3"/>
        <v>220133</v>
      </c>
      <c r="H39" s="25">
        <f t="shared" si="4"/>
        <v>6.6527325480484362E-3</v>
      </c>
      <c r="I39" s="25">
        <f t="shared" si="5"/>
        <v>7.4958953096211653E-3</v>
      </c>
      <c r="J39" s="25">
        <f t="shared" si="6"/>
        <v>5.9223516650719014E-3</v>
      </c>
    </row>
    <row r="40" spans="1:10" x14ac:dyDescent="0.25">
      <c r="A40" s="15">
        <v>1984</v>
      </c>
      <c r="B40" s="13">
        <v>1513747</v>
      </c>
      <c r="C40" s="13">
        <v>703214</v>
      </c>
      <c r="D40" s="13">
        <v>810533</v>
      </c>
      <c r="E40" s="13">
        <f t="shared" si="1"/>
        <v>500580</v>
      </c>
      <c r="F40" s="13">
        <f t="shared" si="2"/>
        <v>275582</v>
      </c>
      <c r="G40" s="13">
        <f t="shared" si="3"/>
        <v>224998</v>
      </c>
      <c r="H40" s="25">
        <f t="shared" si="4"/>
        <v>6.4337039148549919E-3</v>
      </c>
      <c r="I40" s="25">
        <f t="shared" si="5"/>
        <v>6.9310337962554787E-3</v>
      </c>
      <c r="J40" s="25">
        <f t="shared" si="6"/>
        <v>6.0022232284188308E-3</v>
      </c>
    </row>
    <row r="41" spans="1:10" x14ac:dyDescent="0.25">
      <c r="A41" s="15">
        <v>1985</v>
      </c>
      <c r="B41" s="13">
        <v>1523486</v>
      </c>
      <c r="C41" s="13">
        <v>708088</v>
      </c>
      <c r="D41" s="13">
        <v>815398</v>
      </c>
      <c r="E41" s="13">
        <f t="shared" si="1"/>
        <v>511170</v>
      </c>
      <c r="F41" s="13">
        <f t="shared" si="2"/>
        <v>281473</v>
      </c>
      <c r="G41" s="13">
        <f t="shared" si="3"/>
        <v>229697</v>
      </c>
      <c r="H41" s="25">
        <f t="shared" si="4"/>
        <v>6.9511633188621361E-3</v>
      </c>
      <c r="I41" s="25">
        <f t="shared" si="5"/>
        <v>8.3195873959168911E-3</v>
      </c>
      <c r="J41" s="25">
        <f t="shared" si="6"/>
        <v>5.7628299309049075E-3</v>
      </c>
    </row>
    <row r="42" spans="1:10" x14ac:dyDescent="0.25">
      <c r="A42" s="15">
        <v>1986</v>
      </c>
      <c r="B42" s="13">
        <v>1534076</v>
      </c>
      <c r="C42" s="13">
        <v>713979</v>
      </c>
      <c r="D42" s="13">
        <v>820097</v>
      </c>
      <c r="E42" s="13">
        <f t="shared" si="1"/>
        <v>523398</v>
      </c>
      <c r="F42" s="13">
        <f t="shared" si="2"/>
        <v>288072</v>
      </c>
      <c r="G42" s="13">
        <f t="shared" si="3"/>
        <v>235326</v>
      </c>
      <c r="H42" s="25">
        <f t="shared" si="4"/>
        <v>7.9709219099966359E-3</v>
      </c>
      <c r="I42" s="25">
        <f t="shared" si="5"/>
        <v>9.2425687590251254E-3</v>
      </c>
      <c r="J42" s="25">
        <f t="shared" si="6"/>
        <v>6.8638222063975357E-3</v>
      </c>
    </row>
    <row r="43" spans="1:10" x14ac:dyDescent="0.25">
      <c r="A43" s="15">
        <v>1987</v>
      </c>
      <c r="B43" s="13">
        <v>1546304</v>
      </c>
      <c r="C43" s="13">
        <v>720578</v>
      </c>
      <c r="D43" s="13">
        <v>825726</v>
      </c>
      <c r="E43" s="13">
        <f t="shared" si="1"/>
        <v>535231</v>
      </c>
      <c r="F43" s="13">
        <f t="shared" si="2"/>
        <v>294677</v>
      </c>
      <c r="G43" s="13">
        <f t="shared" si="3"/>
        <v>240554</v>
      </c>
      <c r="H43" s="25">
        <f t="shared" si="4"/>
        <v>7.6524409171805806E-3</v>
      </c>
      <c r="I43" s="25">
        <f t="shared" si="5"/>
        <v>9.1662526471804583E-3</v>
      </c>
      <c r="J43" s="25">
        <f t="shared" si="6"/>
        <v>6.3313980666710266E-3</v>
      </c>
    </row>
    <row r="44" spans="1:10" x14ac:dyDescent="0.25">
      <c r="A44" s="15">
        <v>1988</v>
      </c>
      <c r="B44" s="13">
        <v>1558137</v>
      </c>
      <c r="C44" s="13">
        <v>727183</v>
      </c>
      <c r="D44" s="13">
        <v>830954</v>
      </c>
      <c r="E44" s="13">
        <f t="shared" si="1"/>
        <v>542756</v>
      </c>
      <c r="F44" s="13">
        <f t="shared" si="2"/>
        <v>298886</v>
      </c>
      <c r="G44" s="13">
        <f t="shared" si="3"/>
        <v>243870</v>
      </c>
      <c r="H44" s="25">
        <f t="shared" si="4"/>
        <v>4.8294854688644192E-3</v>
      </c>
      <c r="I44" s="25">
        <f t="shared" si="5"/>
        <v>5.7880891054933907E-3</v>
      </c>
      <c r="J44" s="25">
        <f t="shared" si="6"/>
        <v>3.9905939438284188E-3</v>
      </c>
    </row>
    <row r="45" spans="1:10" x14ac:dyDescent="0.25">
      <c r="A45" s="15">
        <v>1989</v>
      </c>
      <c r="B45" s="13">
        <v>1565662</v>
      </c>
      <c r="C45" s="13">
        <v>731392</v>
      </c>
      <c r="D45" s="13">
        <v>834270</v>
      </c>
      <c r="E45" s="13">
        <f t="shared" si="1"/>
        <v>547693</v>
      </c>
      <c r="F45" s="13">
        <f t="shared" si="2"/>
        <v>302032</v>
      </c>
      <c r="G45" s="13">
        <f t="shared" si="3"/>
        <v>245661</v>
      </c>
      <c r="H45" s="25">
        <f t="shared" si="4"/>
        <v>3.1532987324211737E-3</v>
      </c>
      <c r="I45" s="25">
        <f t="shared" si="5"/>
        <v>4.3013869443472175E-3</v>
      </c>
      <c r="J45" s="25">
        <f t="shared" si="6"/>
        <v>2.1467870113991874E-3</v>
      </c>
    </row>
    <row r="46" spans="1:10" x14ac:dyDescent="0.25">
      <c r="A46" s="15">
        <v>1990</v>
      </c>
      <c r="B46" s="13">
        <v>1570599</v>
      </c>
      <c r="C46" s="13">
        <v>734538</v>
      </c>
      <c r="D46" s="13">
        <v>836061</v>
      </c>
      <c r="E46" s="13">
        <f t="shared" si="1"/>
        <v>544843</v>
      </c>
      <c r="F46" s="13">
        <f t="shared" si="2"/>
        <v>301043</v>
      </c>
      <c r="G46" s="13">
        <f t="shared" si="3"/>
        <v>243800</v>
      </c>
      <c r="H46" s="25">
        <f t="shared" si="4"/>
        <v>-1.8145943044660031E-3</v>
      </c>
      <c r="I46" s="25">
        <f t="shared" si="5"/>
        <v>-1.3464245552987047E-3</v>
      </c>
      <c r="J46" s="25">
        <f t="shared" si="6"/>
        <v>-2.2259141378440091E-3</v>
      </c>
    </row>
    <row r="47" spans="1:10" x14ac:dyDescent="0.25">
      <c r="A47" s="15">
        <v>1991</v>
      </c>
      <c r="B47" s="13">
        <v>1567749</v>
      </c>
      <c r="C47" s="13">
        <v>733549</v>
      </c>
      <c r="D47" s="13">
        <v>834200</v>
      </c>
      <c r="E47" s="13">
        <f t="shared" si="1"/>
        <v>531972</v>
      </c>
      <c r="F47" s="13">
        <f t="shared" si="2"/>
        <v>294249</v>
      </c>
      <c r="G47" s="13">
        <f t="shared" si="3"/>
        <v>237723</v>
      </c>
      <c r="H47" s="25">
        <f t="shared" si="4"/>
        <v>-8.2098601242928549E-3</v>
      </c>
      <c r="I47" s="25">
        <f t="shared" si="5"/>
        <v>-9.2618216370003916E-3</v>
      </c>
      <c r="J47" s="25">
        <f t="shared" si="6"/>
        <v>-7.2848237832654041E-3</v>
      </c>
    </row>
    <row r="48" spans="1:10" x14ac:dyDescent="0.25">
      <c r="A48" s="15">
        <v>1992</v>
      </c>
      <c r="B48" s="13">
        <v>1554878</v>
      </c>
      <c r="C48" s="13">
        <v>726755</v>
      </c>
      <c r="D48" s="13">
        <v>828123</v>
      </c>
      <c r="E48" s="13">
        <f t="shared" si="1"/>
        <v>488397</v>
      </c>
      <c r="F48" s="13">
        <f t="shared" si="2"/>
        <v>270799</v>
      </c>
      <c r="G48" s="13">
        <f t="shared" si="3"/>
        <v>217598</v>
      </c>
      <c r="H48" s="25">
        <f t="shared" si="4"/>
        <v>-2.8024706761559427E-2</v>
      </c>
      <c r="I48" s="25">
        <f t="shared" si="5"/>
        <v>-3.2266719871208313E-2</v>
      </c>
      <c r="J48" s="25">
        <f t="shared" si="6"/>
        <v>-2.4301945483943811E-2</v>
      </c>
    </row>
    <row r="49" spans="1:10" x14ac:dyDescent="0.25">
      <c r="A49" s="15">
        <v>1993</v>
      </c>
      <c r="B49" s="13">
        <v>1511303</v>
      </c>
      <c r="C49" s="13">
        <v>703305</v>
      </c>
      <c r="D49" s="13">
        <v>807998</v>
      </c>
      <c r="E49" s="13">
        <f t="shared" si="1"/>
        <v>454046</v>
      </c>
      <c r="F49" s="13">
        <f t="shared" si="2"/>
        <v>253494</v>
      </c>
      <c r="G49" s="13">
        <f t="shared" si="3"/>
        <v>200552</v>
      </c>
      <c r="H49" s="25">
        <f t="shared" si="4"/>
        <v>-2.2729393113095124E-2</v>
      </c>
      <c r="I49" s="25">
        <f t="shared" si="5"/>
        <v>-2.460525660986343E-2</v>
      </c>
      <c r="J49" s="25">
        <f t="shared" si="6"/>
        <v>-2.1096586872739784E-2</v>
      </c>
    </row>
    <row r="50" spans="1:10" x14ac:dyDescent="0.25">
      <c r="A50" s="15">
        <v>1994</v>
      </c>
      <c r="B50" s="13">
        <v>1476952</v>
      </c>
      <c r="C50" s="13">
        <v>686000</v>
      </c>
      <c r="D50" s="13">
        <v>790952</v>
      </c>
      <c r="E50" s="13">
        <f t="shared" si="1"/>
        <v>425169</v>
      </c>
      <c r="F50" s="13">
        <f t="shared" si="2"/>
        <v>238758</v>
      </c>
      <c r="G50" s="13">
        <f t="shared" si="3"/>
        <v>186411</v>
      </c>
      <c r="H50" s="25">
        <f t="shared" si="4"/>
        <v>-1.9551752528179655E-2</v>
      </c>
      <c r="I50" s="25">
        <f t="shared" si="5"/>
        <v>-2.1481049562682215E-2</v>
      </c>
      <c r="J50" s="25">
        <f t="shared" si="6"/>
        <v>-1.7878455329779809E-2</v>
      </c>
    </row>
    <row r="51" spans="1:10" x14ac:dyDescent="0.25">
      <c r="A51" s="15">
        <v>1995</v>
      </c>
      <c r="B51" s="13">
        <v>1448075</v>
      </c>
      <c r="C51" s="13">
        <v>671264</v>
      </c>
      <c r="D51" s="13">
        <v>776811</v>
      </c>
      <c r="E51" s="13">
        <f t="shared" si="1"/>
        <v>402286</v>
      </c>
      <c r="F51" s="13">
        <f t="shared" si="2"/>
        <v>226849</v>
      </c>
      <c r="G51" s="13">
        <f t="shared" si="3"/>
        <v>175437</v>
      </c>
      <c r="H51" s="25">
        <f t="shared" si="4"/>
        <v>-1.580235830326468E-2</v>
      </c>
      <c r="I51" s="25">
        <f t="shared" si="5"/>
        <v>-1.7741156981455879E-2</v>
      </c>
      <c r="J51" s="25">
        <f t="shared" si="6"/>
        <v>-1.4126988418032185E-2</v>
      </c>
    </row>
    <row r="52" spans="1:10" x14ac:dyDescent="0.25">
      <c r="A52" s="15">
        <v>1996</v>
      </c>
      <c r="B52" s="13">
        <v>1425192</v>
      </c>
      <c r="C52" s="13">
        <v>659355</v>
      </c>
      <c r="D52" s="13">
        <v>765837</v>
      </c>
      <c r="E52" s="13">
        <f t="shared" si="1"/>
        <v>383090</v>
      </c>
      <c r="F52" s="13">
        <f t="shared" si="2"/>
        <v>216984</v>
      </c>
      <c r="G52" s="13">
        <f t="shared" si="3"/>
        <v>166106</v>
      </c>
      <c r="H52" s="25">
        <f t="shared" si="4"/>
        <v>-1.3469062414046669E-2</v>
      </c>
      <c r="I52" s="25">
        <f t="shared" si="5"/>
        <v>-1.4961591252056934E-2</v>
      </c>
      <c r="J52" s="25">
        <f t="shared" si="6"/>
        <v>-1.2184054831511144E-2</v>
      </c>
    </row>
    <row r="53" spans="1:10" x14ac:dyDescent="0.25">
      <c r="A53" s="15">
        <v>1997</v>
      </c>
      <c r="B53" s="13">
        <v>1405996</v>
      </c>
      <c r="C53" s="13">
        <v>649490</v>
      </c>
      <c r="D53" s="13">
        <v>756506</v>
      </c>
      <c r="E53" s="13">
        <f t="shared" si="1"/>
        <v>370168</v>
      </c>
      <c r="F53" s="13">
        <f t="shared" si="2"/>
        <v>210493</v>
      </c>
      <c r="G53" s="13">
        <f t="shared" si="3"/>
        <v>159675</v>
      </c>
      <c r="H53" s="25">
        <f t="shared" si="4"/>
        <v>-9.1906378112028772E-3</v>
      </c>
      <c r="I53" s="25">
        <f t="shared" si="5"/>
        <v>-9.9939952886110642E-3</v>
      </c>
      <c r="J53" s="25">
        <f t="shared" si="6"/>
        <v>-8.5009239847403714E-3</v>
      </c>
    </row>
    <row r="54" spans="1:10" x14ac:dyDescent="0.25">
      <c r="A54" s="15">
        <v>1998</v>
      </c>
      <c r="B54" s="13">
        <v>1393074</v>
      </c>
      <c r="C54" s="13">
        <v>642999</v>
      </c>
      <c r="D54" s="13">
        <v>750075</v>
      </c>
      <c r="E54" s="13">
        <f t="shared" si="1"/>
        <v>356331</v>
      </c>
      <c r="F54" s="13">
        <f t="shared" si="2"/>
        <v>203753</v>
      </c>
      <c r="G54" s="13">
        <f t="shared" si="3"/>
        <v>152578</v>
      </c>
      <c r="H54" s="25">
        <f t="shared" si="4"/>
        <v>-9.9327099637205197E-3</v>
      </c>
      <c r="I54" s="25">
        <f t="shared" si="5"/>
        <v>-1.0482131387451613E-2</v>
      </c>
      <c r="J54" s="25">
        <f t="shared" si="6"/>
        <v>-9.4617204946172047E-3</v>
      </c>
    </row>
    <row r="55" spans="1:10" x14ac:dyDescent="0.25">
      <c r="A55" s="15">
        <v>1999</v>
      </c>
      <c r="B55" s="13">
        <v>1379237</v>
      </c>
      <c r="C55" s="13">
        <v>636259</v>
      </c>
      <c r="D55" s="13">
        <v>742978</v>
      </c>
      <c r="E55" s="13">
        <f t="shared" si="1"/>
        <v>378344</v>
      </c>
      <c r="F55" s="13">
        <f t="shared" si="2"/>
        <v>220574</v>
      </c>
      <c r="G55" s="13">
        <f t="shared" si="3"/>
        <v>157770</v>
      </c>
      <c r="H55" s="25">
        <f t="shared" si="4"/>
        <v>1.5960273687553334E-2</v>
      </c>
      <c r="I55" s="25">
        <f t="shared" si="5"/>
        <v>2.643734705520865E-2</v>
      </c>
      <c r="J55" s="25">
        <f t="shared" si="6"/>
        <v>6.9880938601142965E-3</v>
      </c>
    </row>
    <row r="56" spans="1:10" x14ac:dyDescent="0.25">
      <c r="A56" s="15">
        <v>2000</v>
      </c>
      <c r="B56" s="13">
        <v>1401250</v>
      </c>
      <c r="C56" s="13">
        <v>653080</v>
      </c>
      <c r="D56" s="13">
        <v>748170</v>
      </c>
      <c r="E56" s="13">
        <f t="shared" si="1"/>
        <v>369814</v>
      </c>
      <c r="F56" s="13">
        <f t="shared" si="2"/>
        <v>216564</v>
      </c>
      <c r="G56" s="13">
        <f t="shared" si="3"/>
        <v>153250</v>
      </c>
      <c r="H56" s="25">
        <f t="shared" si="4"/>
        <v>-6.0874219446922393E-3</v>
      </c>
      <c r="I56" s="25">
        <f t="shared" si="5"/>
        <v>-6.1401359710908316E-3</v>
      </c>
      <c r="J56" s="25">
        <f t="shared" si="6"/>
        <v>-6.0414077014582243E-3</v>
      </c>
    </row>
    <row r="57" spans="1:10" x14ac:dyDescent="0.25">
      <c r="A57" s="15">
        <v>2001</v>
      </c>
      <c r="B57" s="13">
        <v>1392720</v>
      </c>
      <c r="C57" s="13">
        <v>649070</v>
      </c>
      <c r="D57" s="13">
        <v>743650</v>
      </c>
      <c r="E57" s="13">
        <f t="shared" si="1"/>
        <v>360604</v>
      </c>
      <c r="F57" s="13">
        <f t="shared" si="2"/>
        <v>211794</v>
      </c>
      <c r="G57" s="13">
        <f t="shared" si="3"/>
        <v>148810</v>
      </c>
      <c r="H57" s="25">
        <f t="shared" si="4"/>
        <v>-6.6129588144063414E-3</v>
      </c>
      <c r="I57" s="25">
        <f t="shared" si="5"/>
        <v>-7.3489762275255367E-3</v>
      </c>
      <c r="J57" s="25">
        <f t="shared" si="6"/>
        <v>-5.9705506622739195E-3</v>
      </c>
    </row>
    <row r="58" spans="1:10" x14ac:dyDescent="0.25">
      <c r="A58" s="15">
        <v>2002</v>
      </c>
      <c r="B58" s="13">
        <v>1383510</v>
      </c>
      <c r="C58" s="13">
        <v>644300</v>
      </c>
      <c r="D58" s="13">
        <v>739210</v>
      </c>
      <c r="E58" s="13">
        <f t="shared" si="1"/>
        <v>352284</v>
      </c>
      <c r="F58" s="13">
        <f t="shared" si="2"/>
        <v>207484</v>
      </c>
      <c r="G58" s="13">
        <f t="shared" si="3"/>
        <v>144800</v>
      </c>
      <c r="H58" s="25">
        <f t="shared" si="4"/>
        <v>-6.0136898179268669E-3</v>
      </c>
      <c r="I58" s="25">
        <f t="shared" si="5"/>
        <v>-6.6894303895700764E-3</v>
      </c>
      <c r="J58" s="25">
        <f t="shared" si="6"/>
        <v>-5.424710163552982E-3</v>
      </c>
    </row>
    <row r="59" spans="1:10" x14ac:dyDescent="0.25">
      <c r="A59" s="15">
        <v>2003</v>
      </c>
      <c r="B59" s="13">
        <v>1375190</v>
      </c>
      <c r="C59" s="13">
        <v>639990</v>
      </c>
      <c r="D59" s="13">
        <v>735200</v>
      </c>
      <c r="E59" s="13">
        <f t="shared" si="1"/>
        <v>343344</v>
      </c>
      <c r="F59" s="13">
        <f t="shared" si="2"/>
        <v>202944</v>
      </c>
      <c r="G59" s="13">
        <f t="shared" si="3"/>
        <v>140400</v>
      </c>
      <c r="H59" s="25">
        <f t="shared" si="4"/>
        <v>-6.5009198728902913E-3</v>
      </c>
      <c r="I59" s="25">
        <f t="shared" si="5"/>
        <v>-7.0938608415756499E-3</v>
      </c>
      <c r="J59" s="25">
        <f t="shared" si="6"/>
        <v>-5.9847660500544067E-3</v>
      </c>
    </row>
    <row r="60" spans="1:10" x14ac:dyDescent="0.25">
      <c r="A60" s="15">
        <v>2004</v>
      </c>
      <c r="B60" s="13">
        <v>1366250</v>
      </c>
      <c r="C60" s="13">
        <v>635450</v>
      </c>
      <c r="D60" s="13">
        <v>730800</v>
      </c>
      <c r="E60" s="13">
        <f t="shared" si="1"/>
        <v>335944</v>
      </c>
      <c r="F60" s="13">
        <f t="shared" si="2"/>
        <v>199204</v>
      </c>
      <c r="G60" s="13">
        <f t="shared" si="3"/>
        <v>136740</v>
      </c>
      <c r="H60" s="25">
        <f t="shared" si="4"/>
        <v>-5.4162854528819766E-3</v>
      </c>
      <c r="I60" s="25">
        <f t="shared" si="5"/>
        <v>-5.8855928869305215E-3</v>
      </c>
      <c r="J60" s="25">
        <f t="shared" si="6"/>
        <v>-5.008210180623974E-3</v>
      </c>
    </row>
    <row r="61" spans="1:10" x14ac:dyDescent="0.25">
      <c r="A61" s="15">
        <v>2005</v>
      </c>
      <c r="B61" s="13">
        <v>1358850</v>
      </c>
      <c r="C61" s="13">
        <v>631710</v>
      </c>
      <c r="D61" s="13">
        <v>727140</v>
      </c>
      <c r="E61" s="13">
        <f t="shared" si="1"/>
        <v>327794</v>
      </c>
      <c r="F61" s="13">
        <f t="shared" si="2"/>
        <v>195424</v>
      </c>
      <c r="G61" s="13">
        <f t="shared" si="3"/>
        <v>132370</v>
      </c>
      <c r="H61" s="25">
        <f t="shared" si="4"/>
        <v>-5.9977186591603192E-3</v>
      </c>
      <c r="I61" s="25">
        <f t="shared" si="5"/>
        <v>-5.9837583701381966E-3</v>
      </c>
      <c r="J61" s="25">
        <f t="shared" si="6"/>
        <v>-6.0098467970404598E-3</v>
      </c>
    </row>
    <row r="62" spans="1:10" x14ac:dyDescent="0.25">
      <c r="A62" s="15">
        <v>2006</v>
      </c>
      <c r="B62" s="13">
        <v>1350700</v>
      </c>
      <c r="C62" s="13">
        <v>627930</v>
      </c>
      <c r="D62" s="13">
        <v>722770</v>
      </c>
      <c r="E62" s="13">
        <f t="shared" si="1"/>
        <v>320014</v>
      </c>
      <c r="F62" s="13">
        <f t="shared" si="2"/>
        <v>191754</v>
      </c>
      <c r="G62" s="13">
        <f t="shared" si="3"/>
        <v>128260</v>
      </c>
      <c r="H62" s="25">
        <f t="shared" si="4"/>
        <v>-5.7599763085807356E-3</v>
      </c>
      <c r="I62" s="25">
        <f t="shared" si="5"/>
        <v>-5.8446005127960124E-3</v>
      </c>
      <c r="J62" s="25">
        <f t="shared" si="6"/>
        <v>-5.6864562723964746E-3</v>
      </c>
    </row>
    <row r="63" spans="1:10" x14ac:dyDescent="0.25">
      <c r="A63" s="15">
        <v>2007</v>
      </c>
      <c r="B63" s="13">
        <v>1342920</v>
      </c>
      <c r="C63" s="13">
        <v>624260</v>
      </c>
      <c r="D63" s="13">
        <v>718660</v>
      </c>
      <c r="E63" s="13">
        <f t="shared" si="1"/>
        <v>315534</v>
      </c>
      <c r="F63" s="13">
        <f t="shared" si="2"/>
        <v>189544</v>
      </c>
      <c r="G63" s="13">
        <f t="shared" si="3"/>
        <v>125990</v>
      </c>
      <c r="H63" s="25">
        <f t="shared" si="4"/>
        <v>-3.3360140589163913E-3</v>
      </c>
      <c r="I63" s="25">
        <f t="shared" si="5"/>
        <v>-3.5401915868388169E-3</v>
      </c>
      <c r="J63" s="25">
        <f t="shared" si="6"/>
        <v>-3.1586563882781845E-3</v>
      </c>
    </row>
    <row r="64" spans="1:10" x14ac:dyDescent="0.25">
      <c r="A64" s="15">
        <v>2008</v>
      </c>
      <c r="B64" s="13">
        <v>1338440</v>
      </c>
      <c r="C64" s="13">
        <v>622050</v>
      </c>
      <c r="D64" s="13">
        <v>716390</v>
      </c>
      <c r="E64" s="13">
        <f t="shared" si="1"/>
        <v>312834</v>
      </c>
      <c r="F64" s="13">
        <f t="shared" si="2"/>
        <v>188814</v>
      </c>
      <c r="G64" s="13">
        <f t="shared" si="3"/>
        <v>124020</v>
      </c>
      <c r="H64" s="25">
        <f t="shared" si="4"/>
        <v>-2.0172738411882488E-3</v>
      </c>
      <c r="I64" s="25">
        <f t="shared" si="5"/>
        <v>-1.1735391045735873E-3</v>
      </c>
      <c r="J64" s="25">
        <f t="shared" si="6"/>
        <v>-2.7498987981406774E-3</v>
      </c>
    </row>
    <row r="65" spans="1:10" x14ac:dyDescent="0.25">
      <c r="A65" s="15">
        <v>2009</v>
      </c>
      <c r="B65" s="13">
        <v>1335740</v>
      </c>
      <c r="C65" s="13">
        <v>621320</v>
      </c>
      <c r="D65" s="13">
        <v>714420</v>
      </c>
      <c r="E65" s="13">
        <f t="shared" si="1"/>
        <v>310384</v>
      </c>
      <c r="F65" s="13">
        <f t="shared" si="2"/>
        <v>188294</v>
      </c>
      <c r="G65" s="13">
        <f t="shared" si="3"/>
        <v>122090</v>
      </c>
      <c r="H65" s="25">
        <f t="shared" si="4"/>
        <v>-1.8341892883345561E-3</v>
      </c>
      <c r="I65" s="25">
        <f t="shared" si="5"/>
        <v>-8.3692783106933629E-4</v>
      </c>
      <c r="J65" s="25">
        <f t="shared" si="6"/>
        <v>-2.7014921194815373E-3</v>
      </c>
    </row>
    <row r="66" spans="1:10" x14ac:dyDescent="0.25">
      <c r="A66" s="15">
        <v>2010</v>
      </c>
      <c r="B66" s="13">
        <v>1333290</v>
      </c>
      <c r="C66" s="13">
        <v>620800</v>
      </c>
      <c r="D66" s="13">
        <v>712490</v>
      </c>
      <c r="E66" s="13">
        <f t="shared" si="1"/>
        <v>306754</v>
      </c>
      <c r="F66" s="13">
        <f t="shared" si="2"/>
        <v>187194</v>
      </c>
      <c r="G66" s="13">
        <f t="shared" si="3"/>
        <v>119560</v>
      </c>
      <c r="H66" s="25">
        <f t="shared" si="4"/>
        <v>-2.722588484125734E-3</v>
      </c>
      <c r="I66" s="25">
        <f t="shared" si="5"/>
        <v>-1.7719072164948454E-3</v>
      </c>
      <c r="J66" s="25">
        <f t="shared" si="6"/>
        <v>-3.5509270305548149E-3</v>
      </c>
    </row>
    <row r="67" spans="1:10" x14ac:dyDescent="0.25">
      <c r="A67" s="15">
        <v>2011</v>
      </c>
      <c r="B67" s="13">
        <v>1329660</v>
      </c>
      <c r="C67" s="13">
        <v>619700</v>
      </c>
      <c r="D67" s="13">
        <v>709960</v>
      </c>
      <c r="E67" s="13">
        <f t="shared" si="1"/>
        <v>302311</v>
      </c>
      <c r="F67" s="13">
        <f t="shared" si="2"/>
        <v>185632</v>
      </c>
      <c r="G67" s="13">
        <f t="shared" si="3"/>
        <v>116679</v>
      </c>
      <c r="H67" s="25">
        <f t="shared" si="4"/>
        <v>-3.3414557104823788E-3</v>
      </c>
      <c r="I67" s="25">
        <f t="shared" si="5"/>
        <v>-2.5205744715184769E-3</v>
      </c>
      <c r="J67" s="25">
        <f t="shared" si="6"/>
        <v>-4.0579750971885742E-3</v>
      </c>
    </row>
    <row r="68" spans="1:10" x14ac:dyDescent="0.25">
      <c r="A68" s="15">
        <v>2012</v>
      </c>
      <c r="B68" s="13">
        <v>1325217</v>
      </c>
      <c r="C68" s="13">
        <v>618138</v>
      </c>
      <c r="D68" s="13">
        <v>707079</v>
      </c>
      <c r="E68" s="13">
        <f t="shared" si="1"/>
        <v>297268</v>
      </c>
      <c r="F68" s="13">
        <f t="shared" si="2"/>
        <v>183661</v>
      </c>
      <c r="G68" s="13">
        <f t="shared" si="3"/>
        <v>113607</v>
      </c>
      <c r="H68" s="25">
        <f t="shared" si="4"/>
        <v>-3.8054145094727882E-3</v>
      </c>
      <c r="I68" s="25">
        <f t="shared" si="5"/>
        <v>-3.1886083690049797E-3</v>
      </c>
      <c r="J68" s="25">
        <f t="shared" si="6"/>
        <v>-4.3446347579266251E-3</v>
      </c>
    </row>
    <row r="69" spans="1:10" x14ac:dyDescent="0.25">
      <c r="A69" s="15">
        <v>2013</v>
      </c>
      <c r="B69" s="13">
        <v>1320174</v>
      </c>
      <c r="C69" s="13">
        <v>616167</v>
      </c>
      <c r="D69" s="13">
        <v>704007</v>
      </c>
      <c r="E69" s="13">
        <f t="shared" si="1"/>
        <v>292913</v>
      </c>
      <c r="F69" s="13">
        <f t="shared" si="2"/>
        <v>182413</v>
      </c>
      <c r="G69" s="13">
        <f t="shared" si="3"/>
        <v>110500</v>
      </c>
      <c r="H69" s="25">
        <f t="shared" si="4"/>
        <v>-3.2988075814248726E-3</v>
      </c>
      <c r="I69" s="25">
        <f t="shared" si="5"/>
        <v>-2.0254249253854879E-3</v>
      </c>
      <c r="J69" s="25">
        <f t="shared" si="6"/>
        <v>-4.4133083903995273E-3</v>
      </c>
    </row>
    <row r="70" spans="1:10" x14ac:dyDescent="0.25">
      <c r="A70" s="15">
        <v>2014</v>
      </c>
      <c r="B70" s="13">
        <v>1315819</v>
      </c>
      <c r="C70" s="13">
        <v>614919</v>
      </c>
      <c r="D70" s="13">
        <v>700900</v>
      </c>
      <c r="E70" s="13">
        <f t="shared" si="1"/>
        <v>290365</v>
      </c>
      <c r="F70" s="13">
        <f t="shared" si="2"/>
        <v>181883</v>
      </c>
      <c r="G70" s="13">
        <f t="shared" si="3"/>
        <v>108482</v>
      </c>
      <c r="H70" s="25">
        <f t="shared" si="4"/>
        <v>-1.9364365463638996E-3</v>
      </c>
      <c r="I70" s="25">
        <f t="shared" si="5"/>
        <v>-8.6190213670418378E-4</v>
      </c>
      <c r="J70" s="25">
        <f t="shared" si="6"/>
        <v>-2.8791553716650022E-3</v>
      </c>
    </row>
    <row r="71" spans="1:10" x14ac:dyDescent="0.25">
      <c r="A71" s="15">
        <v>2015</v>
      </c>
      <c r="B71" s="13">
        <v>1313271</v>
      </c>
      <c r="C71" s="13">
        <v>614389</v>
      </c>
      <c r="D71" s="13">
        <v>698882</v>
      </c>
      <c r="E71" s="13">
        <f t="shared" ref="E71:E77" si="7">B72-B$6</f>
        <v>293038</v>
      </c>
      <c r="F71" s="13">
        <f t="shared" ref="F71:G77" si="8">C72-C$6</f>
        <v>184202</v>
      </c>
      <c r="G71" s="13">
        <f t="shared" si="8"/>
        <v>108836</v>
      </c>
      <c r="H71" s="25">
        <f t="shared" ref="H71:H77" si="9">(B72-B71)/B71</f>
        <v>2.0353757906783902E-3</v>
      </c>
      <c r="I71" s="25">
        <f t="shared" ref="I71:I77" si="10">(C72-C71)/C71</f>
        <v>3.7744816394824779E-3</v>
      </c>
      <c r="J71" s="25">
        <f t="shared" ref="J71:J77" si="11">(D72-D71)/D71</f>
        <v>5.0652327574612021E-4</v>
      </c>
    </row>
    <row r="72" spans="1:10" x14ac:dyDescent="0.25">
      <c r="A72" s="15">
        <v>2016</v>
      </c>
      <c r="B72" s="13">
        <v>1315944</v>
      </c>
      <c r="C72" s="13">
        <v>616708</v>
      </c>
      <c r="D72" s="13">
        <v>699236</v>
      </c>
      <c r="E72" s="13">
        <f t="shared" si="7"/>
        <v>292729</v>
      </c>
      <c r="F72" s="13">
        <f t="shared" si="8"/>
        <v>185032</v>
      </c>
      <c r="G72" s="13">
        <f t="shared" si="8"/>
        <v>107697</v>
      </c>
      <c r="H72" s="25">
        <f t="shared" si="9"/>
        <v>-2.3481242362896902E-4</v>
      </c>
      <c r="I72" s="25">
        <f t="shared" si="10"/>
        <v>1.3458557372370717E-3</v>
      </c>
      <c r="J72" s="25">
        <f t="shared" si="11"/>
        <v>-1.6289207077438805E-3</v>
      </c>
    </row>
    <row r="73" spans="1:10" x14ac:dyDescent="0.25">
      <c r="A73" s="15">
        <v>2017</v>
      </c>
      <c r="B73" s="13">
        <v>1315635</v>
      </c>
      <c r="C73" s="13">
        <v>617538</v>
      </c>
      <c r="D73" s="13">
        <v>698097</v>
      </c>
      <c r="E73" s="13">
        <f t="shared" si="7"/>
        <v>296227</v>
      </c>
      <c r="F73" s="13">
        <f t="shared" si="8"/>
        <v>188578</v>
      </c>
      <c r="G73" s="13">
        <f t="shared" si="8"/>
        <v>107649</v>
      </c>
      <c r="H73" s="25">
        <f t="shared" si="9"/>
        <v>2.6587921421974939E-3</v>
      </c>
      <c r="I73" s="25">
        <f t="shared" si="10"/>
        <v>5.7421567579646919E-3</v>
      </c>
      <c r="J73" s="25">
        <f t="shared" si="11"/>
        <v>-6.8758353065548201E-5</v>
      </c>
    </row>
    <row r="74" spans="1:10" x14ac:dyDescent="0.25">
      <c r="A74" s="15">
        <v>2018</v>
      </c>
      <c r="B74" s="13">
        <v>1319133</v>
      </c>
      <c r="C74" s="13">
        <v>621084</v>
      </c>
      <c r="D74" s="13">
        <v>698049</v>
      </c>
      <c r="E74" s="13">
        <f t="shared" si="7"/>
        <v>301914</v>
      </c>
      <c r="F74" s="13">
        <f t="shared" si="8"/>
        <v>193129</v>
      </c>
      <c r="G74" s="13">
        <f t="shared" si="8"/>
        <v>108785</v>
      </c>
      <c r="H74" s="25">
        <f t="shared" si="9"/>
        <v>4.3111649848802209E-3</v>
      </c>
      <c r="I74" s="25">
        <f t="shared" si="10"/>
        <v>7.327511254516297E-3</v>
      </c>
      <c r="J74" s="25">
        <f t="shared" si="11"/>
        <v>1.6273929194082365E-3</v>
      </c>
    </row>
    <row r="75" spans="1:10" x14ac:dyDescent="0.25">
      <c r="A75" s="15">
        <v>2019</v>
      </c>
      <c r="B75" s="13">
        <v>1324820</v>
      </c>
      <c r="C75" s="13">
        <v>625635</v>
      </c>
      <c r="D75" s="13">
        <v>699185</v>
      </c>
      <c r="E75" s="13">
        <f t="shared" si="7"/>
        <v>306070</v>
      </c>
      <c r="F75" s="13">
        <f t="shared" si="8"/>
        <v>196771</v>
      </c>
      <c r="G75" s="13">
        <f t="shared" si="8"/>
        <v>109299</v>
      </c>
      <c r="H75" s="25">
        <f t="shared" si="9"/>
        <v>3.1370299361422683E-3</v>
      </c>
      <c r="I75" s="25">
        <f t="shared" si="10"/>
        <v>5.8212855738569609E-3</v>
      </c>
      <c r="J75" s="25">
        <f t="shared" si="11"/>
        <v>7.3514162918254821E-4</v>
      </c>
    </row>
    <row r="76" spans="1:10" x14ac:dyDescent="0.25">
      <c r="A76" s="15">
        <v>2020</v>
      </c>
      <c r="B76" s="13">
        <v>1328976</v>
      </c>
      <c r="C76" s="13">
        <v>629277</v>
      </c>
      <c r="D76" s="13">
        <v>699699</v>
      </c>
      <c r="E76" s="13">
        <f t="shared" si="7"/>
        <v>306554</v>
      </c>
      <c r="F76" s="13"/>
      <c r="G76" s="13"/>
      <c r="H76" s="25"/>
      <c r="I76" s="25"/>
      <c r="J76" s="25"/>
    </row>
    <row r="77" spans="1:10" x14ac:dyDescent="0.25">
      <c r="A77" s="15">
        <v>2021</v>
      </c>
      <c r="B77" s="13">
        <v>1329460</v>
      </c>
      <c r="C77" s="14" t="s">
        <v>136</v>
      </c>
      <c r="D77" s="14" t="s">
        <v>136</v>
      </c>
      <c r="E77" s="13"/>
      <c r="F77" s="13"/>
      <c r="G77" s="13"/>
      <c r="H77" s="25"/>
      <c r="I77" s="25"/>
      <c r="J77" s="25"/>
    </row>
  </sheetData>
  <mergeCells count="2">
    <mergeCell ref="E4:G4"/>
    <mergeCell ref="H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K3:K7"/>
  <sheetViews>
    <sheetView workbookViewId="0">
      <selection activeCell="K11" sqref="K11"/>
    </sheetView>
  </sheetViews>
  <sheetFormatPr defaultRowHeight="15" x14ac:dyDescent="0.25"/>
  <cols>
    <col min="2" max="2" width="10.140625" customWidth="1"/>
  </cols>
  <sheetData>
    <row r="3" spans="11:11" x14ac:dyDescent="0.25">
      <c r="K3" t="s">
        <v>137</v>
      </c>
    </row>
    <row r="4" spans="11:11" x14ac:dyDescent="0.25">
      <c r="K4" t="s">
        <v>138</v>
      </c>
    </row>
    <row r="5" spans="11:11" x14ac:dyDescent="0.25">
      <c r="K5" t="s">
        <v>139</v>
      </c>
    </row>
    <row r="6" spans="11:11" x14ac:dyDescent="0.25">
      <c r="K6" t="s">
        <v>140</v>
      </c>
    </row>
    <row r="7" spans="11:11" x14ac:dyDescent="0.25">
      <c r="K7" t="s">
        <v>141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B2:G120"/>
  <sheetViews>
    <sheetView tabSelected="1" workbookViewId="0">
      <selection activeCell="I4" sqref="I4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Fun_tab1_N</vt:lpstr>
      <vt:lpstr>Meeskond</vt:lpstr>
      <vt:lpstr>Rahvaarv</vt:lpstr>
      <vt:lpstr>Arve</vt:lpstr>
      <vt:lpstr>Kaubad</vt:lpstr>
      <vt:lpstr>algus</vt:lpstr>
      <vt:lpstr>grupp</vt:lpstr>
      <vt:lpstr>jaotisi</vt:lpstr>
      <vt:lpstr>lõpp</vt:lpstr>
      <vt:lpstr>min</vt:lpstr>
      <vt:lpstr>mitu</vt:lpstr>
      <vt:lpstr>Nimi</vt:lpstr>
      <vt:lpstr>p</vt:lpstr>
      <vt:lpstr>samm</vt:lpstr>
      <vt:lpstr>Sünniaeg</vt:lpstr>
      <vt:lpstr>z</vt:lpstr>
      <vt:lpstr>täna</vt:lpstr>
      <vt:lpstr>Vanus</vt:lpstr>
      <vt:lpstr>Vanusegrupp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2019-09-09T10:42:54Z</dcterms:created>
  <dcterms:modified xsi:type="dcterms:W3CDTF">2024-09-23T08:45:44Z</dcterms:modified>
</cp:coreProperties>
</file>