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Override PartName="/xl/threadedComments/threadedComment2.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mc:AlternateContent xmlns:mc="http://schemas.openxmlformats.org/markup-compatibility/2006">
    <mc:Choice Requires="x15">
      <x15ac:absPath xmlns:x15ac="http://schemas.microsoft.com/office/spreadsheetml/2010/11/ac" url="Y:\Unit_SEB\1_MACS\Projecten duwobo\1810610 - SRI 2\3 Werkdocumenten\TASK1_Methodology\Final Service Catalogues\"/>
    </mc:Choice>
  </mc:AlternateContent>
  <xr:revisionPtr revIDLastSave="0" documentId="8_{C63C2260-195B-40B8-81A3-E8087D628878}" xr6:coauthVersionLast="36" xr6:coauthVersionMax="36" xr10:uidLastSave="{00000000-0000-0000-0000-000000000000}"/>
  <bookViews>
    <workbookView xWindow="0" yWindow="0" windowWidth="38400" windowHeight="17440" tabRatio="562" xr2:uid="{00000000-000D-0000-FFFF-FFFF00000000}"/>
  </bookViews>
  <sheets>
    <sheet name="INFO" sheetId="29" r:id="rId1"/>
    <sheet name="overview_of_services" sheetId="5" r:id="rId2"/>
    <sheet name="heating" sheetId="7" r:id="rId3"/>
    <sheet name="dhw" sheetId="12" r:id="rId4"/>
    <sheet name="cooling" sheetId="13" r:id="rId5"/>
    <sheet name="ventilation" sheetId="14" r:id="rId6"/>
    <sheet name="lighting" sheetId="15" r:id="rId7"/>
    <sheet name="DE" sheetId="16" r:id="rId8"/>
    <sheet name="electricity" sheetId="18" r:id="rId9"/>
    <sheet name="EV" sheetId="20" r:id="rId10"/>
    <sheet name="MC" sheetId="24" r:id="rId11"/>
    <sheet name="Weightings" sheetId="31" r:id="rId12"/>
    <sheet name="Climate zones" sheetId="32" r:id="rId13"/>
  </sheets>
  <definedNames>
    <definedName name="_xlnm._FilterDatabase" localSheetId="1" hidden="1">overview_of_services!$A$1:$M$55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D73" i="7" l="1"/>
  <c r="D72" i="7"/>
  <c r="D71" i="7"/>
  <c r="D70" i="7"/>
  <c r="D69" i="7"/>
  <c r="G64" i="7"/>
  <c r="D64" i="7"/>
  <c r="E63" i="7"/>
  <c r="D108" i="18" l="1"/>
  <c r="D107" i="18"/>
  <c r="D106" i="18"/>
  <c r="D105" i="18"/>
  <c r="D104" i="18"/>
  <c r="G100" i="18"/>
  <c r="D100" i="18"/>
  <c r="E99" i="18"/>
  <c r="D19" i="18" l="1"/>
  <c r="D5" i="18"/>
  <c r="D168" i="24" l="1"/>
  <c r="D167" i="24"/>
  <c r="D166" i="24"/>
  <c r="D165" i="24"/>
  <c r="D164" i="24"/>
  <c r="G160" i="24"/>
  <c r="D160" i="24"/>
  <c r="E159" i="24"/>
  <c r="D62" i="12"/>
  <c r="D63" i="12"/>
  <c r="D64" i="12"/>
  <c r="D65" i="12"/>
  <c r="D66" i="12"/>
  <c r="E57" i="12"/>
  <c r="D58" i="12"/>
  <c r="G58" i="12"/>
  <c r="D94" i="18"/>
  <c r="D93" i="18"/>
  <c r="D92" i="18"/>
  <c r="D91" i="18"/>
  <c r="D90" i="18"/>
  <c r="G86" i="18"/>
  <c r="D86" i="18"/>
  <c r="E85" i="18"/>
  <c r="E145" i="24"/>
  <c r="E131" i="24"/>
  <c r="E106" i="24"/>
  <c r="E80" i="24"/>
  <c r="E54" i="24"/>
  <c r="E29" i="24"/>
  <c r="E15" i="24"/>
  <c r="E38" i="20"/>
  <c r="E26" i="20"/>
  <c r="E14" i="20"/>
  <c r="E60" i="18"/>
  <c r="E46" i="18"/>
  <c r="E32" i="18"/>
  <c r="E18" i="18"/>
  <c r="E4" i="18"/>
  <c r="D52" i="16"/>
  <c r="D51" i="16"/>
  <c r="D50" i="16"/>
  <c r="D49" i="16"/>
  <c r="D48" i="16"/>
  <c r="G44" i="16"/>
  <c r="D44" i="16"/>
  <c r="E43" i="16"/>
  <c r="E17" i="16"/>
  <c r="E3" i="16"/>
  <c r="E29" i="15"/>
  <c r="E3" i="15"/>
  <c r="E110" i="14"/>
  <c r="E84" i="14"/>
  <c r="E70" i="14"/>
  <c r="E56" i="14"/>
  <c r="E29" i="14"/>
  <c r="E3" i="14"/>
  <c r="E72" i="12"/>
  <c r="E43" i="12"/>
  <c r="E17" i="12"/>
  <c r="E3" i="12"/>
  <c r="E142" i="13"/>
  <c r="E128" i="13"/>
  <c r="E114" i="13"/>
  <c r="E100" i="13"/>
  <c r="E85" i="13"/>
  <c r="E71" i="13"/>
  <c r="E45" i="13"/>
  <c r="E31" i="13"/>
  <c r="E17" i="13"/>
  <c r="E3" i="13"/>
  <c r="E159" i="7"/>
  <c r="E145" i="7"/>
  <c r="D124" i="7"/>
  <c r="E119" i="7"/>
  <c r="E104" i="7"/>
  <c r="E90" i="7"/>
  <c r="E48" i="7"/>
  <c r="E34" i="7"/>
  <c r="E20" i="7"/>
  <c r="E3" i="7"/>
  <c r="D151" i="13"/>
  <c r="D150" i="13"/>
  <c r="D149" i="13"/>
  <c r="D148" i="13"/>
  <c r="D147" i="13"/>
  <c r="G143" i="13"/>
  <c r="D143" i="13"/>
  <c r="D92" i="12"/>
  <c r="D91" i="12"/>
  <c r="D90" i="12"/>
  <c r="D89" i="12"/>
  <c r="D88" i="12"/>
  <c r="D168" i="7"/>
  <c r="D167" i="7"/>
  <c r="D166" i="7"/>
  <c r="D165" i="7"/>
  <c r="D164" i="7"/>
  <c r="G160" i="7"/>
  <c r="D160" i="7"/>
  <c r="D80" i="18"/>
  <c r="D79" i="18"/>
  <c r="D78" i="18"/>
  <c r="D77" i="18"/>
  <c r="D76" i="18"/>
  <c r="D154" i="24"/>
  <c r="D153" i="24"/>
  <c r="D152" i="24"/>
  <c r="D151" i="24"/>
  <c r="D150" i="24"/>
  <c r="G146" i="24"/>
  <c r="D146" i="24"/>
  <c r="D140" i="24"/>
  <c r="D139" i="24"/>
  <c r="D138" i="24"/>
  <c r="D137" i="24"/>
  <c r="D136" i="24"/>
  <c r="G132" i="24"/>
  <c r="D132" i="24"/>
  <c r="D126" i="24"/>
  <c r="D125" i="24"/>
  <c r="D124" i="24"/>
  <c r="D123" i="24"/>
  <c r="D122" i="24"/>
  <c r="D115" i="24"/>
  <c r="D114" i="24"/>
  <c r="D113" i="24"/>
  <c r="D112" i="24"/>
  <c r="D111" i="24"/>
  <c r="G107" i="24"/>
  <c r="D107" i="24"/>
  <c r="D101" i="24"/>
  <c r="D100" i="24"/>
  <c r="D99" i="24"/>
  <c r="D98" i="24"/>
  <c r="D97" i="24"/>
  <c r="D69" i="18"/>
  <c r="D68" i="18"/>
  <c r="D67" i="18"/>
  <c r="D66" i="18"/>
  <c r="D65" i="18"/>
  <c r="G61" i="18"/>
  <c r="D61" i="18"/>
  <c r="D55" i="18"/>
  <c r="D54" i="18"/>
  <c r="D53" i="18"/>
  <c r="D52" i="18"/>
  <c r="D51" i="18"/>
  <c r="G47" i="18"/>
  <c r="D47" i="18"/>
  <c r="D63" i="24"/>
  <c r="D62" i="24"/>
  <c r="D61" i="24"/>
  <c r="D60" i="24"/>
  <c r="D59" i="24"/>
  <c r="G55" i="24"/>
  <c r="D55" i="24"/>
  <c r="D33" i="18"/>
  <c r="D89" i="24"/>
  <c r="D88" i="24"/>
  <c r="D87" i="24"/>
  <c r="D86" i="24"/>
  <c r="D85" i="24"/>
  <c r="G81" i="24"/>
  <c r="D81" i="24"/>
  <c r="D75" i="24"/>
  <c r="D74" i="24"/>
  <c r="D73" i="24"/>
  <c r="D72" i="24"/>
  <c r="D71" i="24"/>
  <c r="D30" i="24"/>
  <c r="D16" i="24"/>
  <c r="D47" i="20"/>
  <c r="D46" i="20"/>
  <c r="D45" i="20"/>
  <c r="D44" i="20"/>
  <c r="D43" i="20"/>
  <c r="G39" i="20"/>
  <c r="D39" i="20"/>
  <c r="D35" i="20"/>
  <c r="D34" i="20"/>
  <c r="D33" i="20"/>
  <c r="D32" i="20"/>
  <c r="D31" i="20"/>
  <c r="G27" i="20"/>
  <c r="D27" i="20"/>
  <c r="D15" i="20"/>
  <c r="D23" i="20"/>
  <c r="D22" i="20"/>
  <c r="D21" i="20"/>
  <c r="D20" i="20"/>
  <c r="D19" i="20"/>
  <c r="G15" i="20"/>
  <c r="D38" i="15"/>
  <c r="D111" i="14"/>
  <c r="G111" i="14"/>
  <c r="D115" i="14"/>
  <c r="D116" i="14"/>
  <c r="D117" i="14"/>
  <c r="D118" i="14"/>
  <c r="D119" i="14"/>
  <c r="D105" i="14"/>
  <c r="D104" i="14"/>
  <c r="D103" i="14"/>
  <c r="D102" i="14"/>
  <c r="D101" i="14"/>
  <c r="D137" i="13"/>
  <c r="D136" i="13"/>
  <c r="D135" i="13"/>
  <c r="D134" i="13"/>
  <c r="D133" i="13"/>
  <c r="G129" i="13"/>
  <c r="D129" i="13"/>
  <c r="D81" i="12"/>
  <c r="D80" i="12"/>
  <c r="D79" i="12"/>
  <c r="D78" i="12"/>
  <c r="D77" i="12"/>
  <c r="G73" i="12"/>
  <c r="D73" i="12"/>
  <c r="G30" i="24"/>
  <c r="G16" i="24"/>
  <c r="G33" i="18"/>
  <c r="G19" i="18"/>
  <c r="G5" i="18"/>
  <c r="G18" i="16"/>
  <c r="G4" i="16"/>
  <c r="G30" i="15"/>
  <c r="G4" i="15"/>
  <c r="G85" i="14"/>
  <c r="G71" i="14"/>
  <c r="G57" i="14"/>
  <c r="G30" i="14"/>
  <c r="G4" i="14"/>
  <c r="G115" i="13"/>
  <c r="G101" i="13"/>
  <c r="G86" i="13"/>
  <c r="G72" i="13"/>
  <c r="G46" i="13"/>
  <c r="G32" i="13"/>
  <c r="G18" i="13"/>
  <c r="G4" i="13"/>
  <c r="G44" i="12"/>
  <c r="G18" i="12"/>
  <c r="G4" i="12"/>
  <c r="D154" i="7"/>
  <c r="D153" i="7"/>
  <c r="D152" i="7"/>
  <c r="D151" i="7"/>
  <c r="D150" i="7"/>
  <c r="G146" i="7"/>
  <c r="D146" i="7"/>
  <c r="G120" i="7"/>
  <c r="G105" i="7"/>
  <c r="G91" i="7"/>
  <c r="G49" i="7"/>
  <c r="G35" i="7"/>
  <c r="G21" i="7"/>
  <c r="D49" i="24"/>
  <c r="D48" i="24"/>
  <c r="D47" i="24"/>
  <c r="D46" i="24"/>
  <c r="D45" i="24"/>
  <c r="D38" i="24"/>
  <c r="D37" i="24"/>
  <c r="D36" i="24"/>
  <c r="D35" i="24"/>
  <c r="D34" i="24"/>
  <c r="D24" i="24"/>
  <c r="D23" i="24"/>
  <c r="D22" i="24"/>
  <c r="D21" i="24"/>
  <c r="D20" i="24"/>
  <c r="D10" i="24"/>
  <c r="D9" i="24"/>
  <c r="D8" i="24"/>
  <c r="D7" i="24"/>
  <c r="D6" i="24"/>
  <c r="D9" i="20"/>
  <c r="D8" i="20"/>
  <c r="D7" i="20"/>
  <c r="D6" i="20"/>
  <c r="D5" i="20"/>
  <c r="D41" i="18"/>
  <c r="D40" i="18"/>
  <c r="D39" i="18"/>
  <c r="D38" i="18"/>
  <c r="D37" i="18"/>
  <c r="D27" i="18"/>
  <c r="D26" i="18"/>
  <c r="D25" i="18"/>
  <c r="D24" i="18"/>
  <c r="D23" i="18"/>
  <c r="D13" i="18"/>
  <c r="D12" i="18"/>
  <c r="D11" i="18"/>
  <c r="D10" i="18"/>
  <c r="D9" i="18"/>
  <c r="D10" i="15"/>
  <c r="D37" i="16"/>
  <c r="D36" i="16"/>
  <c r="D35" i="16"/>
  <c r="D34" i="16"/>
  <c r="D33" i="16"/>
  <c r="D26" i="16"/>
  <c r="D25" i="16"/>
  <c r="D24" i="16"/>
  <c r="D23" i="16"/>
  <c r="D22" i="16"/>
  <c r="D18" i="16"/>
  <c r="D12" i="16"/>
  <c r="D11" i="16"/>
  <c r="D10" i="16"/>
  <c r="D9" i="16"/>
  <c r="D8" i="16"/>
  <c r="D4" i="16"/>
  <c r="D37" i="15"/>
  <c r="D36" i="15"/>
  <c r="D35" i="15"/>
  <c r="D34" i="15"/>
  <c r="D24" i="15"/>
  <c r="D23" i="15"/>
  <c r="D22" i="15"/>
  <c r="D21" i="15"/>
  <c r="D20" i="15"/>
  <c r="D12" i="15"/>
  <c r="D11" i="15"/>
  <c r="D9" i="15"/>
  <c r="D8" i="15"/>
  <c r="D4" i="15"/>
  <c r="D93" i="14"/>
  <c r="D92" i="14"/>
  <c r="D91" i="14"/>
  <c r="D90" i="14"/>
  <c r="D89" i="14"/>
  <c r="D85" i="14"/>
  <c r="D79" i="14"/>
  <c r="D78" i="14"/>
  <c r="D77" i="14"/>
  <c r="D76" i="14"/>
  <c r="D75" i="14"/>
  <c r="D71" i="14"/>
  <c r="D65" i="14"/>
  <c r="D64" i="14"/>
  <c r="D63" i="14"/>
  <c r="D62" i="14"/>
  <c r="D61" i="14"/>
  <c r="D57" i="14"/>
  <c r="D51" i="14"/>
  <c r="D50" i="14"/>
  <c r="D49" i="14"/>
  <c r="D48" i="14"/>
  <c r="D47" i="14"/>
  <c r="D38" i="14"/>
  <c r="D37" i="14"/>
  <c r="D36" i="14"/>
  <c r="D35" i="14"/>
  <c r="D34" i="14"/>
  <c r="D30" i="14"/>
  <c r="D24" i="14"/>
  <c r="D23" i="14"/>
  <c r="D22" i="14"/>
  <c r="D21" i="14"/>
  <c r="D20" i="14"/>
  <c r="D12" i="14"/>
  <c r="D11" i="14"/>
  <c r="D10" i="14"/>
  <c r="D9" i="14"/>
  <c r="D8" i="14"/>
  <c r="D4" i="14"/>
  <c r="D123" i="13"/>
  <c r="D122" i="13"/>
  <c r="D121" i="13"/>
  <c r="D120" i="13"/>
  <c r="D119" i="13"/>
  <c r="D115" i="13"/>
  <c r="D109" i="13"/>
  <c r="D108" i="13"/>
  <c r="D107" i="13"/>
  <c r="D106" i="13"/>
  <c r="D105" i="13"/>
  <c r="D101" i="13"/>
  <c r="D94" i="13"/>
  <c r="D93" i="13"/>
  <c r="D92" i="13"/>
  <c r="D91" i="13"/>
  <c r="D90" i="13"/>
  <c r="D86" i="13"/>
  <c r="D80" i="13"/>
  <c r="D79" i="13"/>
  <c r="D78" i="13"/>
  <c r="D77" i="13"/>
  <c r="D76" i="13"/>
  <c r="D72" i="13"/>
  <c r="D66" i="13"/>
  <c r="D65" i="13"/>
  <c r="D64" i="13"/>
  <c r="D63" i="13"/>
  <c r="D62" i="13"/>
  <c r="D54" i="13"/>
  <c r="D53" i="13"/>
  <c r="D52" i="13"/>
  <c r="D51" i="13"/>
  <c r="D50" i="13"/>
  <c r="D46" i="13"/>
  <c r="D40" i="13"/>
  <c r="D39" i="13"/>
  <c r="D38" i="13"/>
  <c r="D37" i="13"/>
  <c r="D36" i="13"/>
  <c r="D32" i="13"/>
  <c r="D26" i="13"/>
  <c r="D25" i="13"/>
  <c r="D24" i="13"/>
  <c r="D23" i="13"/>
  <c r="D22" i="13"/>
  <c r="D18" i="13"/>
  <c r="D12" i="13"/>
  <c r="D11" i="13"/>
  <c r="D10" i="13"/>
  <c r="D9" i="13"/>
  <c r="D8" i="13"/>
  <c r="D4" i="13"/>
  <c r="D52" i="12"/>
  <c r="D51" i="12"/>
  <c r="D50" i="12"/>
  <c r="D49" i="12"/>
  <c r="D48" i="12"/>
  <c r="D44" i="12"/>
  <c r="D38" i="12"/>
  <c r="D37" i="12"/>
  <c r="D36" i="12"/>
  <c r="D35" i="12"/>
  <c r="D34" i="12"/>
  <c r="D26" i="12"/>
  <c r="D25" i="12"/>
  <c r="D24" i="12"/>
  <c r="D23" i="12"/>
  <c r="D22" i="12"/>
  <c r="D18" i="12"/>
  <c r="D12" i="12"/>
  <c r="D11" i="12"/>
  <c r="D10" i="12"/>
  <c r="D9" i="12"/>
  <c r="D8" i="12"/>
  <c r="D4" i="12"/>
  <c r="D140" i="7"/>
  <c r="D139" i="7"/>
  <c r="D138" i="7"/>
  <c r="D137" i="7"/>
  <c r="D136" i="7"/>
  <c r="D128" i="7"/>
  <c r="D127" i="7"/>
  <c r="D126" i="7"/>
  <c r="D125" i="7"/>
  <c r="D113" i="7"/>
  <c r="D112" i="7"/>
  <c r="D111" i="7"/>
  <c r="D110" i="7"/>
  <c r="D109" i="7"/>
  <c r="D99" i="7"/>
  <c r="D98" i="7"/>
  <c r="D97" i="7"/>
  <c r="D96" i="7"/>
  <c r="D95" i="7"/>
  <c r="D85" i="7"/>
  <c r="D84" i="7"/>
  <c r="D83" i="7"/>
  <c r="D82" i="7"/>
  <c r="D81" i="7"/>
  <c r="D57" i="7"/>
  <c r="D56" i="7"/>
  <c r="D55" i="7"/>
  <c r="D54" i="7"/>
  <c r="D53" i="7"/>
  <c r="D43" i="7"/>
  <c r="D42" i="7"/>
  <c r="D41" i="7"/>
  <c r="D40" i="7"/>
  <c r="D39" i="7"/>
  <c r="D29" i="7"/>
  <c r="D12" i="7"/>
  <c r="D28" i="7"/>
  <c r="D27" i="7"/>
  <c r="D26" i="7"/>
  <c r="D25" i="7"/>
  <c r="D11" i="7"/>
  <c r="D10" i="7"/>
  <c r="D9" i="7"/>
  <c r="D8" i="7"/>
  <c r="D120" i="7"/>
  <c r="D105" i="7"/>
  <c r="D91" i="7"/>
  <c r="D49" i="7"/>
  <c r="D35" i="7"/>
  <c r="D21" i="7"/>
  <c r="G4" i="7"/>
  <c r="D4" i="7"/>
  <c r="D30" i="15"/>
</calcChain>
</file>

<file path=xl/sharedStrings.xml><?xml version="1.0" encoding="utf-8"?>
<sst xmlns="http://schemas.openxmlformats.org/spreadsheetml/2006/main" count="3181" uniqueCount="491">
  <si>
    <t>This spreadsheet is distributed to the Commission services as part of the deliverables of the study "Support for setting up a Smart Readiness Indicator for buildings and related impact assessment".</t>
  </si>
  <si>
    <t>It contains following tabs:</t>
  </si>
  <si>
    <t>* Overview_of_services</t>
  </si>
  <si>
    <t>This is list with all smart ready services and their functionality levels. Column L indicates whether the services are part of the proposed streamlined set</t>
  </si>
  <si>
    <t>* tabs for the various domains: heating, dhw, cooling, etc.</t>
  </si>
  <si>
    <t xml:space="preserve">These tabs provide further details on the various services, including the provisional impact scores for each of the service levels </t>
  </si>
  <si>
    <t>Country</t>
  </si>
  <si>
    <t>Climate zone</t>
  </si>
  <si>
    <t>Iceland</t>
  </si>
  <si>
    <t>North  Europe</t>
  </si>
  <si>
    <t>Norway</t>
  </si>
  <si>
    <t>Sweden</t>
  </si>
  <si>
    <t>Denmark</t>
  </si>
  <si>
    <t>North Europe</t>
  </si>
  <si>
    <t>Finland</t>
  </si>
  <si>
    <t>Czech Republic</t>
  </si>
  <si>
    <t>North-East Europe</t>
  </si>
  <si>
    <t>Estonia</t>
  </si>
  <si>
    <t>Latvia</t>
  </si>
  <si>
    <t>Lithuania</t>
  </si>
  <si>
    <t>Poland</t>
  </si>
  <si>
    <t>Slovakia</t>
  </si>
  <si>
    <t>Cyprus</t>
  </si>
  <si>
    <t>South Europe</t>
  </si>
  <si>
    <t>Greece</t>
  </si>
  <si>
    <t>Italy</t>
  </si>
  <si>
    <t>Malta</t>
  </si>
  <si>
    <t>Portugal</t>
  </si>
  <si>
    <t>Spain</t>
  </si>
  <si>
    <t>Bulgaria</t>
  </si>
  <si>
    <t>South-East Europe</t>
  </si>
  <si>
    <t>Croatia</t>
  </si>
  <si>
    <t>Hungary</t>
  </si>
  <si>
    <t>Romania </t>
  </si>
  <si>
    <t>Slovenia</t>
  </si>
  <si>
    <t>Austria</t>
  </si>
  <si>
    <t>West Europe</t>
  </si>
  <si>
    <t>Belgium</t>
  </si>
  <si>
    <t>France</t>
  </si>
  <si>
    <t>Germany</t>
  </si>
  <si>
    <t>Ireland</t>
  </si>
  <si>
    <t>Liechtenstein</t>
  </si>
  <si>
    <t>Luxembourg</t>
  </si>
  <si>
    <t>Netherlands</t>
  </si>
  <si>
    <t>Switzerland</t>
  </si>
  <si>
    <t>United Kingdom</t>
  </si>
  <si>
    <t>Domain</t>
  </si>
  <si>
    <t>Code</t>
  </si>
  <si>
    <t>Service group</t>
  </si>
  <si>
    <t>Smart ready service</t>
  </si>
  <si>
    <t>Functionality level 0 (as non-smart default)</t>
  </si>
  <si>
    <t>Functionality level 1</t>
  </si>
  <si>
    <t>Functionality level 2</t>
  </si>
  <si>
    <t>Functionality level 3</t>
  </si>
  <si>
    <t>Functionality level 4</t>
  </si>
  <si>
    <t>Standard used</t>
  </si>
  <si>
    <t>Actionable</t>
  </si>
  <si>
    <t>part of the proposed detailed method</t>
  </si>
  <si>
    <t>Preconditions / Dependency on other services or building types</t>
  </si>
  <si>
    <t>Heating</t>
  </si>
  <si>
    <t>Heating-1a</t>
  </si>
  <si>
    <t>Heat control - demand side</t>
  </si>
  <si>
    <t>Heat emission control</t>
  </si>
  <si>
    <t>No automatic control</t>
  </si>
  <si>
    <t>Central automatic control (e.g. central thermostat)</t>
  </si>
  <si>
    <t>Individual room control (e.g. thermostatic valves, or electronic controller)</t>
  </si>
  <si>
    <t>Individual room control with communication between controllers and to BACS</t>
  </si>
  <si>
    <t>Individual room control with communication and occupancy detection</t>
  </si>
  <si>
    <t>EN 15232</t>
  </si>
  <si>
    <t>Always to be assessed</t>
  </si>
  <si>
    <t>heating</t>
  </si>
  <si>
    <t>Heating-1b</t>
  </si>
  <si>
    <t>Emission control for TABS (heating mode)</t>
  </si>
  <si>
    <t>Central automatic control</t>
  </si>
  <si>
    <t>Advanced central automatic control</t>
  </si>
  <si>
    <t>Advanced central automatic control with intermittent operation and/or room temperature feedback control</t>
  </si>
  <si>
    <t>Triage: only relevant in case of TABS. Mostly restricted to non-residential buildings</t>
  </si>
  <si>
    <t>Heating-1c</t>
  </si>
  <si>
    <t>Control of distribution fluid temperature (supply or return air flow or water flow) - Similar function can be applied to the control of direct electric heating networks</t>
  </si>
  <si>
    <t>Outside temperature compensated control</t>
  </si>
  <si>
    <t>Demand based control</t>
  </si>
  <si>
    <t>Not applicable in case of individual heaters (e.g. stoves)</t>
  </si>
  <si>
    <t>Heating-1d</t>
  </si>
  <si>
    <t>Control of distribution pumps in networks</t>
  </si>
  <si>
    <t>On off control</t>
  </si>
  <si>
    <t>Multi-Stage control</t>
  </si>
  <si>
    <t>Variable speed pump control (pump unit (internal) estimations)</t>
  </si>
  <si>
    <t>Variable speed pump control (external demand signal)</t>
  </si>
  <si>
    <t>Only applicable for hydronic heating systems</t>
  </si>
  <si>
    <t>Heating-1f</t>
  </si>
  <si>
    <t>Thermal Energy Storage (TES) for building heating (excluding TABS)</t>
  </si>
  <si>
    <t>Continuous storage operation</t>
  </si>
  <si>
    <t>Time-scheduled storage operation</t>
  </si>
  <si>
    <t>Load prediction based storage operation</t>
  </si>
  <si>
    <t xml:space="preserve">Heat storage capable of flexible control through grid signals (e.g. DSM) </t>
  </si>
  <si>
    <t xml:space="preserve">Only applicable in case thermal energy storage is present. </t>
  </si>
  <si>
    <t>None</t>
  </si>
  <si>
    <t>Heating-2a</t>
  </si>
  <si>
    <t>Control heat production facilities</t>
  </si>
  <si>
    <t>Heat generator control (all except heat pumps)</t>
  </si>
  <si>
    <t>Constant temperature control</t>
  </si>
  <si>
    <t>Variable temperature control depending on outdoor temperature</t>
  </si>
  <si>
    <t>Variable temperature control depending on the load (e.g. depending on supply water temperature set point)</t>
  </si>
  <si>
    <t>Only applicable in case of combustion heater or district heating</t>
  </si>
  <si>
    <t>Heating-2b</t>
  </si>
  <si>
    <t>Heat generator control (for heat pumps)</t>
  </si>
  <si>
    <t>On/Off-control of heat generator</t>
  </si>
  <si>
    <t>Multi-stage control of heat generator capacity depending on the load or demand (e.g. on/off of several compressors)</t>
  </si>
  <si>
    <t>Variable control of heat generator capacity depending on the load or demand (e.g. hot gas bypass, inverter frequency control)</t>
  </si>
  <si>
    <t>Variable control of heat generator capacity depending on the load AND external signals from grid</t>
  </si>
  <si>
    <t>EN 15232 + expanded</t>
  </si>
  <si>
    <t>Only applicable in case of heat pumps</t>
  </si>
  <si>
    <t>?</t>
  </si>
  <si>
    <t>Heating-2d</t>
  </si>
  <si>
    <t>Sequencing in case of different heat generators</t>
  </si>
  <si>
    <t>Priorities only based on running time</t>
  </si>
  <si>
    <t>Control according to fixed priority list: e.g. based on rated energy efficiency</t>
  </si>
  <si>
    <t>Control according to dynamic priority list (based on current energy efficiency, carbon emissions and capacity of generators, e.g. solar, geothermal heat, cogeneration plant, fossil fuels)</t>
  </si>
  <si>
    <t>Control according to dynamic priority list (based on current AND predicted load, energy efficiency, carbon emissions  and capacity of generators)</t>
  </si>
  <si>
    <t>Control according to dynamic priority list (based on current AND predicted load, energy efficiency, carbon emissions, capacity of generators AND external signals from grid)</t>
  </si>
  <si>
    <t>Only applicable in case of multiple heat generators, mostly restricted to large buildings</t>
  </si>
  <si>
    <t>No standards available</t>
  </si>
  <si>
    <t>Heating-3</t>
  </si>
  <si>
    <t>Information to occupants and facility managers</t>
  </si>
  <si>
    <t>Report information regarding HEATING system performance</t>
  </si>
  <si>
    <t>Central or remote reporting of current performance KPIs (e.g. temperatures, submetering energy usage)</t>
  </si>
  <si>
    <t>Central or remote reporting of current performance KPIs and historical data</t>
  </si>
  <si>
    <t>Central or remote reporting of performance evaluation including forecasting and/or benchmarking</t>
  </si>
  <si>
    <t>Central or remote reporting of performance evaluation including forecasting and/or benchmarking; also including predictive management and fault detection</t>
  </si>
  <si>
    <t>Heating-4</t>
  </si>
  <si>
    <t>Flexibility and grid interaction</t>
  </si>
  <si>
    <t>Scheduled operation of heating system</t>
  </si>
  <si>
    <t>Self-learning optimal control of heating system</t>
  </si>
  <si>
    <t xml:space="preserve">Heating system capable of flexible control through grid signals (e.g. DSM) </t>
  </si>
  <si>
    <t>Optimized control of  heating system based on local predictions and grid signals (e.g. through model predictive control)</t>
  </si>
  <si>
    <t xml:space="preserve">The inspectability of the nature of the control algorithm would need to be facilitated </t>
  </si>
  <si>
    <t>Domestic hot water</t>
  </si>
  <si>
    <t>DHW-1a</t>
  </si>
  <si>
    <t>Control DHW production facilities</t>
  </si>
  <si>
    <t>Control of DHW storage charging (with direct electric heating or integrated electric heat pump)</t>
  </si>
  <si>
    <t>Automatic control on / off</t>
  </si>
  <si>
    <t>Automatic control on / off and scheduled charging enable</t>
  </si>
  <si>
    <t>Automatic control on / off and scheduled charging enable and multi-sensor storage management</t>
  </si>
  <si>
    <t xml:space="preserve">Automatic charging control based on local availability of renewables or information from electricity grid (DR, DSM) </t>
  </si>
  <si>
    <t>EN 15232, except level 3</t>
  </si>
  <si>
    <t>Only applicable in case of DHW storage with electric heating</t>
  </si>
  <si>
    <t>DHW-1b</t>
  </si>
  <si>
    <t>Control of DHW storage charging (using hot water generation)</t>
  </si>
  <si>
    <t>Automatic on/off control, scheduled charging enable and demand-based supply temperature control or multi-sensor storage management</t>
  </si>
  <si>
    <t>DHW production system capable of automatic charging control based on external signals (e.g. from district heating grid)</t>
  </si>
  <si>
    <t>Only applicable in case of DHW storage with non-electrical heat  generation</t>
  </si>
  <si>
    <t>DHW-1d</t>
  </si>
  <si>
    <t>Control of DHW storage charging (with solar collector and supplymentary heat generation)</t>
  </si>
  <si>
    <t>Manual selected control of solar energy or heat generation</t>
  </si>
  <si>
    <t>Automatic control of solar storage charge (Prio. 1) and supplementary storage charge</t>
  </si>
  <si>
    <t>Automatic control of solar storage charge (Prio. 1) and supplementary storage charge and demand-oriented supply or multi-sensor storage management</t>
  </si>
  <si>
    <t>Automatic control of solar storage charge (Prio. 1) and supplementary storage charge, demand-oriented supply and return temperature control and multi-sensor storage management</t>
  </si>
  <si>
    <t>Only applicable in case of DHW storage with solar collector</t>
  </si>
  <si>
    <t>DHW-2b</t>
  </si>
  <si>
    <t>Sequencing in case of different DHW generators</t>
  </si>
  <si>
    <t>DHW-3</t>
  </si>
  <si>
    <t>Report information regarding domestic hot water performance</t>
  </si>
  <si>
    <t>Indication of actual values (e.g. temperatures, submetering energy usage)</t>
  </si>
  <si>
    <t>Actual values and historical data</t>
  </si>
  <si>
    <t>Performance evaluation including forecasting and/or benchmarking</t>
  </si>
  <si>
    <t>Performance evaluation including forecasting and/or benchmarking; also including predictive management and fault detection</t>
  </si>
  <si>
    <t>Cooling</t>
  </si>
  <si>
    <t>Cooling-1a</t>
  </si>
  <si>
    <t>Cooling control - demand side</t>
  </si>
  <si>
    <t>Cooling emission control</t>
  </si>
  <si>
    <t>Individual room control</t>
  </si>
  <si>
    <t>Only applicable in case mechanical cooling systems are present</t>
  </si>
  <si>
    <t>Cooling-1b</t>
  </si>
  <si>
    <t>Emission control for TABS (cooling mode)</t>
  </si>
  <si>
    <t>Only applicable in case mechanical cooling systems  based on TABS are present</t>
  </si>
  <si>
    <t>Cooling-1c</t>
  </si>
  <si>
    <t>Control of distribution network chilled water temperature (supply or return)</t>
  </si>
  <si>
    <t>Only applicable in case mechanical cooling systems  with hydronic distribution system are present</t>
  </si>
  <si>
    <t>Cooling-1d</t>
  </si>
  <si>
    <t>Cooling-1f</t>
  </si>
  <si>
    <t>Interlock: avoiding simultaneous heating and cooling in the same room</t>
  </si>
  <si>
    <t>No interlock</t>
  </si>
  <si>
    <t>Partial interlock (minimising risk of simultanieus heating and cooling e.g. by sliding setpoints)</t>
  </si>
  <si>
    <t>Total interlock (control system ensures no  simultaneous heating and cooling can take place)</t>
  </si>
  <si>
    <t>Cooling-1g</t>
  </si>
  <si>
    <t>Control of Thermal Energy Storage (TES) operation</t>
  </si>
  <si>
    <t xml:space="preserve">Cold storage capable of flexible control through grid signals (e.g. DSM) </t>
  </si>
  <si>
    <t>Only applicable in case mechanical cooling systems are present ánd include TES systems</t>
  </si>
  <si>
    <t>Cooling-2a</t>
  </si>
  <si>
    <t>Control cooling production facilities</t>
  </si>
  <si>
    <t>Generator control for cooling</t>
  </si>
  <si>
    <t>On/Off-control of cooling production</t>
  </si>
  <si>
    <t>Multi-stage control of  cooling production capacity depending on the load or demand (e.g. on/off of several compressors)</t>
  </si>
  <si>
    <t>Variable control of  cooling production capacity depending on the load or demand (e.g. hot gas bypass, inverter frequency control)</t>
  </si>
  <si>
    <t>Variable control of  cooling production capacity depending on the load AND external signals from grid</t>
  </si>
  <si>
    <t>Cooling-2b</t>
  </si>
  <si>
    <t>Sequencing of different cooling generators</t>
  </si>
  <si>
    <t>Priorities only based on running times</t>
  </si>
  <si>
    <t>Fixed sequencing based on loads only: e.g. depending on the generators characteristics such as absorption chiller vs. centrifugal chiller</t>
  </si>
  <si>
    <t>Dynamic priorities based on generator efficiency and characteristics (e.g. availability of free cooling)</t>
  </si>
  <si>
    <t>Load prediction based sequencing: the sequence is based on e.g. COP and available power of a device and the predicted required power</t>
  </si>
  <si>
    <t>Sequencing based on dynamic priority list, including external signals from grid</t>
  </si>
  <si>
    <t>Only applicable in case multiple mechanical cooling systems are present</t>
  </si>
  <si>
    <t>Cooling-3</t>
  </si>
  <si>
    <t>Report information regarding cooling system performance</t>
  </si>
  <si>
    <t>Cooling-4</t>
  </si>
  <si>
    <t>Scheduled operation of cooling system</t>
  </si>
  <si>
    <t>Self-learning optimal control of cooling system</t>
  </si>
  <si>
    <t xml:space="preserve">Cooling system capable of flexible control through grid signals (e.g. DSM) </t>
  </si>
  <si>
    <t>Optimized control of  cooling system based on local predictions and grid signals (e.g. through model predictive control)</t>
  </si>
  <si>
    <t>Controlled ventilation</t>
  </si>
  <si>
    <t>Ventilation-1a</t>
  </si>
  <si>
    <t>Air flow control</t>
  </si>
  <si>
    <t>Supply air flow control at the room level</t>
  </si>
  <si>
    <t>No ventilation system or manual control</t>
  </si>
  <si>
    <t>Clock control</t>
  </si>
  <si>
    <t>Occupancy detection control</t>
  </si>
  <si>
    <t>Central Demand Control based on air quality sensors (CO2, VOC, humidity, ...)</t>
  </si>
  <si>
    <t>Local Demand Control based on air quality sensors (CO2, VOC,...) with local flow from/to the zone regulated by dampers</t>
  </si>
  <si>
    <t>Ventilation-1c</t>
  </si>
  <si>
    <t>Air flow or pressure control at the air handler level</t>
  </si>
  <si>
    <t>No automatic control: Continuously supplies of air flow for a maximum load of all rooms</t>
  </si>
  <si>
    <t>On off time control: Continuously supplies of air flow for a maximum load of all rooms during nominal occupancy time</t>
  </si>
  <si>
    <t>Multi-stage control: To reduce the auxiliary energy demand of the fan</t>
  </si>
  <si>
    <t>Automatic flow or pressure control without pressure reset: Load dependent supplies of air flow for the demand of all connected rooms.</t>
  </si>
  <si>
    <t>Automatic flow or pressure control with pressure reset: Load dependent supplies of air flow for the demand of all connected rooms (for variable air volume systems with VFD).</t>
  </si>
  <si>
    <t>Only in case of mechanical ventilation</t>
  </si>
  <si>
    <t>Air temperature control</t>
  </si>
  <si>
    <t>Ventilation-2c</t>
  </si>
  <si>
    <t>Heat recovery control:
prevention of overheating</t>
  </si>
  <si>
    <t>Without overheating control</t>
  </si>
  <si>
    <t>Modulate or bypass heat recovery based on sensors in air exhaust</t>
  </si>
  <si>
    <t>Modulate or bypass heat recovery based on multiple room temperature sensors or predictive control</t>
  </si>
  <si>
    <t>Only in case of mechanical ventilation with heat recovery</t>
  </si>
  <si>
    <t>Ventilation-2d</t>
  </si>
  <si>
    <t>Supply air temperature control at the air handling unit level</t>
  </si>
  <si>
    <t>Constant setpoint: A control loop enables to control the supply air_x000D_
temperature, the setpoint is constant and can only be modified by a manual_x000D_
action</t>
  </si>
  <si>
    <t>Variable set point with outdoor temperature compensation</t>
  </si>
  <si>
    <t>Variable set point with load dependant compensation. A control loop enables to control the supply air temperature. The setpoint is defined as a function of the loads in the room</t>
  </si>
  <si>
    <t>Only in case of mechanical ventilation which supplies heating</t>
  </si>
  <si>
    <t>Ventilation-3</t>
  </si>
  <si>
    <t>Free cooling</t>
  </si>
  <si>
    <t>Free cooling with mechanical ventilation system</t>
  </si>
  <si>
    <t>Night cooling</t>
  </si>
  <si>
    <t>Free cooling: air flows modulated during all periods of time to minimize the amount of mechanical_x000D_
cooling</t>
  </si>
  <si>
    <t>H,x- directed control: The amount of outside air and recirculation air are modulated during all periods of time to minimize the amount of mechanical cooling. Calculation is performed on the basis of temperatures and humidity
(enthalpy).</t>
  </si>
  <si>
    <t>Only in case of mechanical or hybrid ventilation</t>
  </si>
  <si>
    <t>Ventilation-6</t>
  </si>
  <si>
    <t xml:space="preserve">Feedback - Reporting information </t>
  </si>
  <si>
    <t>Reporting information regarding IAQ</t>
  </si>
  <si>
    <t>Air quality sensors (e.g. CO2) and real time autonomous monitoring</t>
  </si>
  <si>
    <t>Real time monitoring &amp; historical information of IAQ available to occupants</t>
  </si>
  <si>
    <t>Real time monitoring &amp; historical information of IAQ available to occupants + warning on maintenance needs or occupant actions (e.g. window opening)</t>
  </si>
  <si>
    <t xml:space="preserve"> / </t>
  </si>
  <si>
    <t>Lighting</t>
  </si>
  <si>
    <t>Lighting-1a</t>
  </si>
  <si>
    <t>Artificial lighting control</t>
  </si>
  <si>
    <t>Occupancy control for indoor lighting</t>
  </si>
  <si>
    <t>Manual on/off switch</t>
  </si>
  <si>
    <t>Manual on/off switch + additional sweeping extinction signal</t>
  </si>
  <si>
    <t>Automatic detection (auto on / dimmed or auto off)</t>
  </si>
  <si>
    <t>Automatic detection (manual on / dimmed or auto off)</t>
  </si>
  <si>
    <t>Lighting-2</t>
  </si>
  <si>
    <t>Control artificial lighting power based on daylight levels</t>
  </si>
  <si>
    <t>Manual (central)</t>
  </si>
  <si>
    <t>Manual (per room / zone)</t>
  </si>
  <si>
    <t>Automatic switching</t>
  </si>
  <si>
    <t>Automatic dimming</t>
  </si>
  <si>
    <t>Automatic dimming including scene-based light control (during time intervals, dynamic and
adapted lighting scenes are set, for example, in terms of
illuminance level, different correlated colour temperature (CCT)
and the possibility to change the light distribution within the space
according to e. g. design, human needs, visual tasks)</t>
  </si>
  <si>
    <t>Dynamic building envelope</t>
  </si>
  <si>
    <t>DE-1</t>
  </si>
  <si>
    <t>Window control</t>
  </si>
  <si>
    <t>Window solar shading control</t>
  </si>
  <si>
    <t>No sun shading or only manual operation</t>
  </si>
  <si>
    <t>Motorized operation with manual control</t>
  </si>
  <si>
    <t>Motorized operation with automatic control based on sensor data</t>
  </si>
  <si>
    <t>Combined light/blind/HVAC control</t>
  </si>
  <si>
    <t>Predictive blind control (e.g. based on weather forecast)</t>
  </si>
  <si>
    <t>Only applicable in case movable shades, screens or blinds are present</t>
  </si>
  <si>
    <t>DE-2</t>
  </si>
  <si>
    <t>Window open/closed control, combined with HVAC system</t>
  </si>
  <si>
    <t>Manual operation or only fixed windows</t>
  </si>
  <si>
    <t>Open/closed detection to shut down heating or cooling systems</t>
  </si>
  <si>
    <t>Level 1 + Automised mechanical window opening based on room sensor data</t>
  </si>
  <si>
    <t>Level 2 + Centralized coordination of operable windows, e.g. to control free natural night cooling</t>
  </si>
  <si>
    <t xml:space="preserve"> /</t>
  </si>
  <si>
    <t>DE-4</t>
  </si>
  <si>
    <t>Reporting information regarding performance of dynamic building envelope systems</t>
  </si>
  <si>
    <t>No reporting</t>
  </si>
  <si>
    <t>Position of each product &amp; fault detection</t>
  </si>
  <si>
    <t>Position of each product, fault detection &amp; predictive maintenance</t>
  </si>
  <si>
    <t>Position of each product, fault detection, predictive maintenance, real-time sensor data (wind, lux, temperature…)</t>
  </si>
  <si>
    <t>Position of each product, fault detection, predictive maintenance, real-time &amp; historical sensor data (wind, lux, temperature…)</t>
  </si>
  <si>
    <t>Electricity</t>
  </si>
  <si>
    <t>DER - Generation Control</t>
  </si>
  <si>
    <t>electricity-2</t>
  </si>
  <si>
    <t>Reporting information regarding local electricity generation</t>
  </si>
  <si>
    <t>Current generation data available</t>
  </si>
  <si>
    <t>Only applicable in case of local energy generation</t>
  </si>
  <si>
    <t>electricity-3</t>
  </si>
  <si>
    <t>DER - Storage</t>
  </si>
  <si>
    <t>Storage of (locally generated) electricity</t>
  </si>
  <si>
    <t>On site storage of electricity (e.g. electric battery)</t>
  </si>
  <si>
    <t>On site storage of energy (e.g. electric battery or thermal storage) with controller based on grid signals</t>
  </si>
  <si>
    <t>On site storage of energy (e.g. electric battery or thermal storage) with controller optimising the use of locally generated electricity</t>
  </si>
  <si>
    <t>On site storage of energy (e.g. electric battery or thermal storage) with controller optimising the use of locally generated electricity and possibility to feed back into the grid</t>
  </si>
  <si>
    <t>electricity-4</t>
  </si>
  <si>
    <t>DER- Optimization</t>
  </si>
  <si>
    <t>Optimizing self-consumption of locally generated electricity</t>
  </si>
  <si>
    <t>Scheduling electricity consumption (plug loads, white goods, etc.)</t>
  </si>
  <si>
    <t>Automated management of local electricity consumption based on current renewable energy availability</t>
  </si>
  <si>
    <t>Automated management of local electricity consumption based on current and predicted energy needs and renewable energy availability</t>
  </si>
  <si>
    <t>electricity-5</t>
  </si>
  <si>
    <t>Control of combined heat and power plant (CHP)</t>
  </si>
  <si>
    <t>CHP control based on scheduled runtime management and/or current heat energy demand</t>
  </si>
  <si>
    <t>CHP runtime control influenced by the fluctuating availability of RES; overproduction will be fed into the grid</t>
  </si>
  <si>
    <t>CHP runtime control influenced by the fluctuating availability of RES and grid signals; dynamic charging and runtime control to optimise self-consumption of renewables</t>
  </si>
  <si>
    <t>Only applicable in case of CHP</t>
  </si>
  <si>
    <t>DSM- Storage</t>
  </si>
  <si>
    <t>electricity-8</t>
  </si>
  <si>
    <t>Support of (micro)grid operation modes</t>
  </si>
  <si>
    <t>Automated management of (building-level) electricity consumption based on grid signals</t>
  </si>
  <si>
    <t>Automated management of (building-level) electricity consumption and electricity supply to neighbouring buildings (microgrid) or grid</t>
  </si>
  <si>
    <t>Automated management of (building-level) electricity consumption and supply, with potential to continue limited off-grid operation (island mode)</t>
  </si>
  <si>
    <t>electricity-11</t>
  </si>
  <si>
    <t>Reporting information regarding energy storage</t>
  </si>
  <si>
    <t>Current state of charge (SOC) data available</t>
  </si>
  <si>
    <t>Only applicable in case of local energy storage</t>
  </si>
  <si>
    <t>Electricity-12</t>
  </si>
  <si>
    <t>Reporting information regarding electricity consumption</t>
  </si>
  <si>
    <t>reporting on current electricity consumption on building level</t>
  </si>
  <si>
    <t>real-time feedback or benchmarking on building level</t>
  </si>
  <si>
    <t>real-time feedback or benchmarking on appliance level</t>
  </si>
  <si>
    <t>real-time feedback or benchmarking on appliance level with automated personalized recommendations</t>
  </si>
  <si>
    <t>Electric vehicle charging</t>
  </si>
  <si>
    <t>EV Charging - Grid</t>
  </si>
  <si>
    <t>EV-15</t>
  </si>
  <si>
    <t>EV Charging</t>
  </si>
  <si>
    <t>EV Charging Capacity</t>
  </si>
  <si>
    <t>not present</t>
  </si>
  <si>
    <t>ducting (or simple power plug) available</t>
  </si>
  <si>
    <t>0-9% of parking spaces has recharging points</t>
  </si>
  <si>
    <t>10-50% or parking spaces has recharging point</t>
  </si>
  <si>
    <t>&gt;50% of parking spaces has recharging point</t>
  </si>
  <si>
    <t>Only to be assessed if parking spots available on site</t>
  </si>
  <si>
    <t>EV-16</t>
  </si>
  <si>
    <t>EV Charging Grid balancing</t>
  </si>
  <si>
    <t>Not present (uncontrolled charging)</t>
  </si>
  <si>
    <t>1-way controlled charging (e.g. including desired departure time and grid signals for optimization)</t>
  </si>
  <si>
    <t>2-way controlled charging (e.g. including desired departure time and grid signals for optimization)</t>
  </si>
  <si>
    <t>Only to be assessed if EV charging available on site</t>
  </si>
  <si>
    <t>EV-17</t>
  </si>
  <si>
    <t>EV Charging - connectivity</t>
  </si>
  <si>
    <t>EV charging information and connectivity</t>
  </si>
  <si>
    <t>No information available</t>
  </si>
  <si>
    <t>Reporting information on EV charging status to occupant</t>
  </si>
  <si>
    <t>Reporting information on EV charging status to occupant AND automatic identification and authorizition of the driver to the charging station (ISO 15118 compliant)</t>
  </si>
  <si>
    <t>Monitoring and control</t>
  </si>
  <si>
    <t>HVAC interaction control</t>
  </si>
  <si>
    <t>MC-3</t>
  </si>
  <si>
    <t>Run time management of HVAC systems</t>
  </si>
  <si>
    <t xml:space="preserve">Manual setting </t>
  </si>
  <si>
    <t xml:space="preserve">Runtime setting of heating and cooling plants following a predefined time schedule </t>
  </si>
  <si>
    <t>Heating and cooling plant on/off control based on building loads</t>
  </si>
  <si>
    <t>Heating and cooling plant on/off control based on predictive control or grid signals</t>
  </si>
  <si>
    <t>EN 15232 + expanded  with level 3</t>
  </si>
  <si>
    <t>MC-4</t>
  </si>
  <si>
    <t>Fault detection</t>
  </si>
  <si>
    <t>Detecting faults of technical building systems and providing support to the diagnosis of these faults</t>
  </si>
  <si>
    <t>No central indication of detected faults and alarms</t>
  </si>
  <si>
    <t>With central indication of detected faults and alarms for at least 2 relevant TBS</t>
  </si>
  <si>
    <t>With central indication of detected faults and alarms for all relevant TBS</t>
  </si>
  <si>
    <t>With central indication of detected faults and alarms for all relevant TBS, including diagnosing functions</t>
  </si>
  <si>
    <t>MC-9</t>
  </si>
  <si>
    <t>TBS interaction control</t>
  </si>
  <si>
    <t>Occupancy detection: connected services</t>
  </si>
  <si>
    <t>Occupancy detection for individual functions, e.g. lighting</t>
  </si>
  <si>
    <t>Centralised occupant detection which feeds in to several TBS such as lighting and heating</t>
  </si>
  <si>
    <t>MC-13</t>
  </si>
  <si>
    <t>Central reporting of TBS performance and energy use</t>
  </si>
  <si>
    <t>Central or remote reporting of realtime energy use per energy carrier</t>
  </si>
  <si>
    <t>Central or remote reporting of realtime energy use per energy carrier, combining TBS of at least 2 domains in one interface</t>
  </si>
  <si>
    <t>Central or remote reporting of realtime energy use per energy carrier, combining TBS of all main domains in one interface</t>
  </si>
  <si>
    <t>MC-25</t>
  </si>
  <si>
    <t>Smart Grid Integration</t>
  </si>
  <si>
    <t xml:space="preserve">None - No harmonization between grid and TBS; building is operated independently from the grid load </t>
  </si>
  <si>
    <t>Demand side management possible for (some) individual TBS, but not coordinated over various domains</t>
  </si>
  <si>
    <t>Coordinated demand side management of multiple TBS</t>
  </si>
  <si>
    <t>EN15232</t>
  </si>
  <si>
    <t xml:space="preserve">The inspectability of the nature of the control algorithm would need to be facilitated for level 2. Service 7.5 in EN15232-1-17. Average impacts derived from multiple simulations to produce BACS factors in EN15232. </t>
  </si>
  <si>
    <t>MC-28</t>
  </si>
  <si>
    <t>Reporting information regarding demand side management performance and operation</t>
  </si>
  <si>
    <t>Reporting information on current DSM status, including managed energy flows</t>
  </si>
  <si>
    <t>Reporting information on currenthistorical and predicted DSM status, including managed energy flows</t>
  </si>
  <si>
    <t>MC-29</t>
  </si>
  <si>
    <t>Override control</t>
  </si>
  <si>
    <t>Override of DSM control</t>
  </si>
  <si>
    <t>No DSM control</t>
  </si>
  <si>
    <t>DSM control without the possibility to override this control by the building user (occupant or facility manager)</t>
  </si>
  <si>
    <t xml:space="preserve">Manual override and reactivation of DSM control by the building user </t>
  </si>
  <si>
    <t xml:space="preserve">Scheduled override of DSM control (and reactivation) by the building user </t>
  </si>
  <si>
    <t>Scheduled override of DSM control and reactivation with optimised control</t>
  </si>
  <si>
    <t>MC-30</t>
  </si>
  <si>
    <t>Single platform that allows automated control &amp; coordination between TBS + optimization of energy flow based on occupancy, weather and grid signals</t>
  </si>
  <si>
    <t>Single platform that allows manual control of multiple TBS</t>
  </si>
  <si>
    <t>Single platform that allows automated control &amp; coordination between TBS</t>
  </si>
  <si>
    <t>Wellbeing and health</t>
  </si>
  <si>
    <t>domain</t>
  </si>
  <si>
    <t>code</t>
  </si>
  <si>
    <t>service</t>
  </si>
  <si>
    <t>►</t>
  </si>
  <si>
    <t>Service group:</t>
  </si>
  <si>
    <t>Functionality levels</t>
  </si>
  <si>
    <t>IMPACTS</t>
  </si>
  <si>
    <t>Energy savings on site</t>
  </si>
  <si>
    <t>Flexibility for the grid and storage</t>
  </si>
  <si>
    <t>Comfort</t>
  </si>
  <si>
    <t>Convenience</t>
  </si>
  <si>
    <t>Health &amp; wellbeing</t>
  </si>
  <si>
    <t>maintenance &amp; fault prediction</t>
  </si>
  <si>
    <t>information to occupants</t>
  </si>
  <si>
    <t>level 0</t>
  </si>
  <si>
    <t>level 1</t>
  </si>
  <si>
    <t>level 2</t>
  </si>
  <si>
    <t>level 3</t>
  </si>
  <si>
    <t>level 4</t>
  </si>
  <si>
    <t>Information sources</t>
  </si>
  <si>
    <t>Standard?</t>
  </si>
  <si>
    <t xml:space="preserve"> </t>
  </si>
  <si>
    <t xml:space="preserve"> -</t>
  </si>
  <si>
    <t>+</t>
  </si>
  <si>
    <t>++</t>
  </si>
  <si>
    <t>+++</t>
  </si>
  <si>
    <t>domestic hot water</t>
  </si>
  <si>
    <t xml:space="preserve">  </t>
  </si>
  <si>
    <t>DEFAULT WEIGHTING FACTORS METHOD B</t>
  </si>
  <si>
    <t>residential</t>
  </si>
  <si>
    <t>DOMAIN WEIGHTINGS</t>
  </si>
  <si>
    <t>northern europe</t>
  </si>
  <si>
    <t>western europe</t>
  </si>
  <si>
    <t>southern europe</t>
  </si>
  <si>
    <t>north-eastern europe</t>
  </si>
  <si>
    <t>south-eastern europe</t>
  </si>
  <si>
    <t>Health &amp; Wellbeing</t>
  </si>
  <si>
    <t>Maintenance &amp; fault prediction</t>
  </si>
  <si>
    <t>Information to occupants</t>
  </si>
  <si>
    <t>Heating system</t>
  </si>
  <si>
    <t>Domestic Hot Water</t>
  </si>
  <si>
    <t>Cooling system</t>
  </si>
  <si>
    <t>Electricity: renewables &amp; storage</t>
  </si>
  <si>
    <t>Dynamic Envelope</t>
  </si>
  <si>
    <t>Electric Vehicle Charging</t>
  </si>
  <si>
    <t>Monitoring &amp; Control</t>
  </si>
  <si>
    <t>IMPACT WEIGHTINGS</t>
  </si>
  <si>
    <t>non-residential</t>
  </si>
  <si>
    <t>RELEVANCE OF DOMAIN TO IMPACT CRITERION</t>
  </si>
  <si>
    <t>LEGEND</t>
  </si>
  <si>
    <t>the services within this domain have no contribution to the given impact criterion</t>
  </si>
  <si>
    <t>at least one service within this domain contributes to the given impact criterion</t>
  </si>
  <si>
    <t>ENERGY BALANCE DATA</t>
  </si>
  <si>
    <t>RESIDENTIAL</t>
  </si>
  <si>
    <t>WEIGHTINGS</t>
  </si>
  <si>
    <t>North</t>
  </si>
  <si>
    <t>West</t>
  </si>
  <si>
    <t>South</t>
  </si>
  <si>
    <t>North-East</t>
  </si>
  <si>
    <t>South-East</t>
  </si>
  <si>
    <t>DHW</t>
  </si>
  <si>
    <t>Ventilation</t>
  </si>
  <si>
    <t>NON RESIDENTIAL</t>
  </si>
  <si>
    <t>WEIGHTINGS </t>
  </si>
  <si>
    <t>cooling</t>
  </si>
  <si>
    <t>mechanical ventilation</t>
  </si>
  <si>
    <t>lighting</t>
  </si>
  <si>
    <t>++++</t>
  </si>
  <si>
    <t>EN 15193-1 and CEN-TR 16791</t>
  </si>
  <si>
    <t>CEN-TR 16791</t>
  </si>
  <si>
    <t>EN 12464-1</t>
  </si>
  <si>
    <t>dynamic building envelope</t>
  </si>
  <si>
    <t>1</t>
  </si>
  <si>
    <t>2</t>
  </si>
  <si>
    <t>3</t>
  </si>
  <si>
    <t>IEC 61850-7-420</t>
  </si>
  <si>
    <t>0</t>
  </si>
  <si>
    <t>-</t>
  </si>
  <si>
    <t>IEC TC 57</t>
  </si>
  <si>
    <t>--</t>
  </si>
  <si>
    <t>electricity-12</t>
  </si>
  <si>
    <t>-2</t>
  </si>
  <si>
    <t>-1</t>
  </si>
  <si>
    <t>version: june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</si>
</sst>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3" x14ac:knownFonts="1">
    <font>
      <sz val="11"/>
      <color theme="1"/>
      <name val="Calibri"/>
      <family val="2"/>
      <scheme val="minor"/>
    </font>
    <font>
      <b/>
      <sz val="12"/>
      <color theme="1"/>
      <name val="Calibri"/>
      <family val="2"/>
      <scheme val="minor"/>
    </font>
    <font>
      <b/>
      <sz val="11"/>
      <color theme="1"/>
      <name val="Calibri"/>
      <family val="2"/>
      <scheme val="minor"/>
    </font>
    <font>
      <b/>
      <sz val="12"/>
      <color rgb="FF000000"/>
      <name val="Calibri"/>
      <family val="2"/>
    </font>
    <font>
      <b/>
      <sz val="11"/>
      <color theme="3"/>
      <name val="Calibri"/>
      <family val="2"/>
      <scheme val="minor"/>
    </font>
    <font>
      <b/>
      <sz val="12"/>
      <color theme="3"/>
      <name val="Calibri"/>
      <family val="2"/>
      <scheme val="minor"/>
    </font>
    <font>
      <sz val="12"/>
      <color theme="1"/>
      <name val="Calibri"/>
      <family val="2"/>
      <scheme val="minor"/>
    </font>
    <font>
      <b/>
      <sz val="16"/>
      <color theme="1"/>
      <name val="Calibri"/>
      <family val="2"/>
      <scheme val="minor"/>
    </font>
    <font>
      <b/>
      <sz val="16"/>
      <color rgb="FF0070C0"/>
      <name val="Calibri"/>
      <family val="2"/>
      <scheme val="minor"/>
    </font>
    <font>
      <b/>
      <sz val="16"/>
      <color rgb="FF000000"/>
      <name val="Calibri"/>
      <family val="2"/>
    </font>
    <font>
      <sz val="16"/>
      <color theme="1"/>
      <name val="Calibri"/>
      <family val="2"/>
      <scheme val="minor"/>
    </font>
    <font>
      <sz val="22"/>
      <color theme="0"/>
      <name val="Calibri"/>
      <family val="2"/>
      <scheme val="minor"/>
    </font>
    <font>
      <sz val="11"/>
      <color rgb="FFFF0000"/>
      <name val="Calibri"/>
      <family val="2"/>
      <scheme val="minor"/>
    </font>
    <font>
      <sz val="9"/>
      <color theme="1"/>
      <name val="Calibri"/>
      <family val="2"/>
      <scheme val="minor"/>
    </font>
    <font>
      <sz val="16"/>
      <color rgb="FFFF0000"/>
      <name val="Calibri"/>
      <family val="2"/>
      <scheme val="minor"/>
    </font>
    <font>
      <b/>
      <i/>
      <sz val="11"/>
      <color theme="1"/>
      <name val="Calibri"/>
      <family val="2"/>
      <scheme val="minor"/>
    </font>
    <font>
      <b/>
      <sz val="12"/>
      <color rgb="FF000000"/>
      <name val="Calibri"/>
    </font>
    <font>
      <sz val="11"/>
      <color theme="1"/>
      <name val="Calibri"/>
      <family val="2"/>
    </font>
    <font>
      <sz val="11"/>
      <color rgb="FFFFFFFF"/>
      <name val="Calibri"/>
      <family val="2"/>
    </font>
    <font>
      <i/>
      <sz val="11"/>
      <color rgb="FF000000"/>
      <name val="Calibri"/>
      <family val="2"/>
    </font>
    <font>
      <b/>
      <sz val="11"/>
      <color rgb="FF000000"/>
      <name val="Calibri"/>
      <family val="2"/>
    </font>
    <font>
      <i/>
      <sz val="8"/>
      <color rgb="FFD9D9D9"/>
      <name val="Calibri"/>
      <family val="2"/>
    </font>
    <font>
      <sz val="11"/>
      <color rgb="FFD9D9D9"/>
      <name val="Calibri"/>
      <family val="2"/>
    </font>
  </fonts>
  <fills count="37">
    <fill>
      <patternFill patternType="none"/>
    </fill>
    <fill>
      <patternFill patternType="gray125"/>
    </fill>
    <fill>
      <patternFill patternType="solid">
        <fgColor rgb="FFFFFF00"/>
        <bgColor indexed="64"/>
      </patternFill>
    </fill>
    <fill>
      <patternFill patternType="solid">
        <fgColor theme="4" tint="0.39997558519241921"/>
        <bgColor indexed="64"/>
      </patternFill>
    </fill>
    <fill>
      <patternFill patternType="solid">
        <fgColor rgb="FF92D050"/>
        <bgColor indexed="64"/>
      </patternFill>
    </fill>
    <fill>
      <patternFill patternType="solid">
        <fgColor theme="8" tint="0.79998168889431442"/>
        <bgColor indexed="64"/>
      </patternFill>
    </fill>
    <fill>
      <patternFill patternType="solid">
        <fgColor theme="6" tint="0.39997558519241921"/>
        <bgColor indexed="64"/>
      </patternFill>
    </fill>
    <fill>
      <patternFill patternType="solid">
        <fgColor rgb="FF00B0F0"/>
        <bgColor indexed="64"/>
      </patternFill>
    </fill>
    <fill>
      <patternFill patternType="solid">
        <fgColor rgb="FFFFFF99"/>
        <bgColor indexed="64"/>
      </patternFill>
    </fill>
    <fill>
      <patternFill patternType="solid">
        <fgColor theme="4" tint="0.59999389629810485"/>
        <bgColor indexed="64"/>
      </patternFill>
    </fill>
    <fill>
      <patternFill patternType="solid">
        <fgColor theme="5" tint="0.39997558519241921"/>
        <bgColor indexed="64"/>
      </patternFill>
    </fill>
    <fill>
      <patternFill patternType="solid">
        <fgColor theme="9" tint="0.79998168889431442"/>
        <bgColor indexed="64"/>
      </patternFill>
    </fill>
    <fill>
      <patternFill patternType="solid">
        <fgColor theme="6" tint="0.59999389629810485"/>
        <bgColor indexed="64"/>
      </patternFill>
    </fill>
    <fill>
      <patternFill patternType="solid">
        <fgColor theme="0"/>
        <bgColor indexed="64"/>
      </patternFill>
    </fill>
    <fill>
      <patternFill patternType="solid">
        <fgColor theme="9" tint="0.39997558519241921"/>
        <bgColor indexed="64"/>
      </patternFill>
    </fill>
    <fill>
      <patternFill patternType="solid">
        <fgColor theme="2" tint="-0.249977111117893"/>
        <bgColor indexed="64"/>
      </patternFill>
    </fill>
    <fill>
      <patternFill patternType="solid">
        <fgColor theme="9" tint="0.59999389629810485"/>
        <bgColor indexed="64"/>
      </patternFill>
    </fill>
    <fill>
      <patternFill patternType="solid">
        <fgColor theme="7" tint="0.39997558519241921"/>
        <bgColor indexed="64"/>
      </patternFill>
    </fill>
    <fill>
      <patternFill patternType="solid">
        <fgColor theme="0" tint="-0.14999847407452621"/>
        <bgColor indexed="64"/>
      </patternFill>
    </fill>
    <fill>
      <patternFill patternType="solid">
        <fgColor rgb="FF8BE7F1"/>
        <bgColor indexed="64"/>
      </patternFill>
    </fill>
    <fill>
      <patternFill patternType="solid">
        <fgColor rgb="FFFFFFFF"/>
        <bgColor indexed="64"/>
      </patternFill>
    </fill>
    <fill>
      <patternFill patternType="solid">
        <fgColor rgb="FFFFFFCC"/>
      </patternFill>
    </fill>
    <fill>
      <patternFill patternType="solid">
        <fgColor rgb="FFF4B084"/>
        <bgColor indexed="64"/>
      </patternFill>
    </fill>
    <fill>
      <patternFill patternType="solid">
        <fgColor rgb="FFED7D31"/>
        <bgColor indexed="64"/>
      </patternFill>
    </fill>
    <fill>
      <patternFill patternType="solid">
        <fgColor rgb="FF8BE7F1"/>
        <bgColor rgb="FF000000"/>
      </patternFill>
    </fill>
    <fill>
      <patternFill patternType="solid">
        <fgColor rgb="FF70AD47"/>
        <bgColor rgb="FF000000"/>
      </patternFill>
    </fill>
    <fill>
      <patternFill patternType="solid">
        <fgColor rgb="FFFFC000"/>
        <bgColor rgb="FF000000"/>
      </patternFill>
    </fill>
    <fill>
      <patternFill patternType="solid">
        <fgColor rgb="FF5B9BD5"/>
        <bgColor rgb="FF000000"/>
      </patternFill>
    </fill>
    <fill>
      <patternFill patternType="solid">
        <fgColor rgb="FFED7D31"/>
        <bgColor rgb="FF000000"/>
      </patternFill>
    </fill>
    <fill>
      <patternFill patternType="solid">
        <fgColor rgb="FFA5A5A5"/>
        <bgColor rgb="FF000000"/>
      </patternFill>
    </fill>
    <fill>
      <patternFill patternType="solid">
        <fgColor rgb="FFD9D9D9"/>
        <bgColor rgb="FF000000"/>
      </patternFill>
    </fill>
    <fill>
      <patternFill patternType="solid">
        <fgColor rgb="FFD9E1F2"/>
        <bgColor rgb="FF000000"/>
      </patternFill>
    </fill>
    <fill>
      <patternFill patternType="solid">
        <fgColor rgb="FFF2F2F2"/>
        <bgColor rgb="FF000000"/>
      </patternFill>
    </fill>
    <fill>
      <patternFill patternType="solid">
        <fgColor rgb="FFEC9BFF"/>
        <bgColor rgb="FF000000"/>
      </patternFill>
    </fill>
    <fill>
      <patternFill patternType="solid">
        <fgColor rgb="FFFFE699"/>
        <bgColor rgb="FF000000"/>
      </patternFill>
    </fill>
    <fill>
      <patternFill patternType="solid">
        <fgColor rgb="FF9BC2E6"/>
        <bgColor rgb="FF000000"/>
      </patternFill>
    </fill>
    <fill>
      <patternFill patternType="solid">
        <fgColor rgb="FF4472C4"/>
        <bgColor rgb="FF000000"/>
      </patternFill>
    </fill>
  </fills>
  <borders count="21">
    <border>
      <left/>
      <right/>
      <top/>
      <bottom/>
      <diagonal/>
    </border>
    <border>
      <left style="thin">
        <color indexed="64"/>
      </left>
      <right/>
      <top/>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medium">
        <color theme="4" tint="0.39997558519241921"/>
      </bottom>
      <diagonal/>
    </border>
    <border>
      <left style="medium">
        <color indexed="64"/>
      </left>
      <right style="medium">
        <color indexed="64"/>
      </right>
      <top style="medium">
        <color indexed="64"/>
      </top>
      <bottom style="medium">
        <color indexed="64"/>
      </bottom>
      <diagonal/>
    </border>
    <border>
      <left/>
      <right/>
      <top style="thin">
        <color indexed="64"/>
      </top>
      <bottom style="double">
        <color indexed="64"/>
      </bottom>
      <diagonal/>
    </border>
    <border>
      <left/>
      <right/>
      <top style="thin">
        <color indexed="64"/>
      </top>
      <bottom style="thin">
        <color indexed="64"/>
      </bottom>
      <diagonal/>
    </border>
    <border>
      <left style="medium">
        <color indexed="64"/>
      </left>
      <right/>
      <top/>
      <bottom/>
      <diagonal/>
    </border>
    <border>
      <left style="thin">
        <color rgb="FFB2B2B2"/>
      </left>
      <right style="thin">
        <color rgb="FFB2B2B2"/>
      </right>
      <top style="thin">
        <color rgb="FFB2B2B2"/>
      </top>
      <bottom style="thin">
        <color rgb="FFB2B2B2"/>
      </bottom>
      <diagonal/>
    </border>
    <border>
      <left/>
      <right/>
      <top style="thin">
        <color theme="4" tint="0.39997558519241921"/>
      </top>
      <bottom style="thin">
        <color theme="4" tint="0.39997558519241921"/>
      </bottom>
      <diagonal/>
    </border>
  </borders>
  <cellStyleXfs count="3">
    <xf numFmtId="0" fontId="0" fillId="0" borderId="0"/>
    <xf numFmtId="0" fontId="4" fillId="0" borderId="14" applyNumberFormat="0" applyFill="0" applyAlignment="0" applyProtection="0"/>
    <xf numFmtId="0" fontId="8" fillId="21" borderId="19">
      <alignment horizontal="center"/>
      <protection locked="0"/>
    </xf>
  </cellStyleXfs>
  <cellXfs count="150">
    <xf numFmtId="0" fontId="0" fillId="0" borderId="0" xfId="0"/>
    <xf numFmtId="0" fontId="0" fillId="11" borderId="8" xfId="0" applyFill="1" applyBorder="1" applyAlignment="1">
      <alignment horizontal="left" vertical="center" wrapText="1"/>
    </xf>
    <xf numFmtId="0" fontId="0" fillId="0" borderId="0" xfId="0" applyAlignment="1">
      <alignment wrapText="1"/>
    </xf>
    <xf numFmtId="0" fontId="0" fillId="0" borderId="0" xfId="0"/>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5" fillId="0" borderId="3" xfId="1" applyFont="1" applyBorder="1" applyAlignment="1">
      <alignment horizontal="left" vertical="center" wrapText="1"/>
    </xf>
    <xf numFmtId="0" fontId="6" fillId="13" borderId="0" xfId="0" applyFont="1" applyFill="1" applyBorder="1" applyAlignment="1">
      <alignment horizontal="left" vertical="center"/>
    </xf>
    <xf numFmtId="0" fontId="6" fillId="0" borderId="3" xfId="0" applyFont="1" applyBorder="1" applyAlignment="1">
      <alignment horizontal="left" vertical="center"/>
    </xf>
    <xf numFmtId="0" fontId="0" fillId="10" borderId="3" xfId="0" applyFill="1" applyBorder="1" applyAlignment="1">
      <alignment horizontal="left" vertical="center" wrapText="1"/>
    </xf>
    <xf numFmtId="0" fontId="0" fillId="13" borderId="0" xfId="0" applyFill="1" applyBorder="1" applyAlignment="1">
      <alignment horizontal="left" vertical="center"/>
    </xf>
    <xf numFmtId="0" fontId="0" fillId="0" borderId="3" xfId="0" applyBorder="1" applyAlignment="1">
      <alignment horizontal="left" vertical="center"/>
    </xf>
    <xf numFmtId="0" fontId="0" fillId="14" borderId="3" xfId="0" applyFill="1" applyBorder="1" applyAlignment="1">
      <alignment horizontal="left" vertical="center" wrapText="1"/>
    </xf>
    <xf numFmtId="0" fontId="0" fillId="13" borderId="1" xfId="0" applyFill="1" applyBorder="1" applyAlignment="1">
      <alignment horizontal="left" vertical="center"/>
    </xf>
    <xf numFmtId="0" fontId="0" fillId="3" borderId="3" xfId="0" applyFill="1" applyBorder="1" applyAlignment="1">
      <alignment horizontal="left" vertical="center" wrapText="1"/>
    </xf>
    <xf numFmtId="0" fontId="0" fillId="6" borderId="3" xfId="0" applyFill="1" applyBorder="1" applyAlignment="1">
      <alignment horizontal="left" vertical="center" wrapText="1"/>
    </xf>
    <xf numFmtId="0" fontId="0" fillId="8" borderId="3" xfId="0" applyFill="1" applyBorder="1" applyAlignment="1">
      <alignment horizontal="left" vertical="center" wrapText="1"/>
    </xf>
    <xf numFmtId="0" fontId="0" fillId="8" borderId="3" xfId="0" applyFill="1" applyBorder="1" applyAlignment="1">
      <alignment horizontal="left" vertical="center"/>
    </xf>
    <xf numFmtId="0" fontId="0" fillId="15" borderId="3" xfId="0" applyFill="1" applyBorder="1" applyAlignment="1">
      <alignment horizontal="left" vertical="center" wrapText="1"/>
    </xf>
    <xf numFmtId="0" fontId="0" fillId="5" borderId="3" xfId="0" applyFill="1" applyBorder="1" applyAlignment="1">
      <alignment horizontal="left" vertical="center" wrapText="1"/>
    </xf>
    <xf numFmtId="0" fontId="0" fillId="5" borderId="3" xfId="0" applyFill="1" applyBorder="1" applyAlignment="1">
      <alignment horizontal="left" vertical="center"/>
    </xf>
    <xf numFmtId="0" fontId="0" fillId="16" borderId="3" xfId="0" applyFill="1" applyBorder="1" applyAlignment="1">
      <alignment horizontal="left" vertical="center" wrapText="1"/>
    </xf>
    <xf numFmtId="0" fontId="0" fillId="0" borderId="0" xfId="0" applyAlignment="1">
      <alignment horizontal="left" vertical="center"/>
    </xf>
    <xf numFmtId="0" fontId="0" fillId="7" borderId="3" xfId="0" applyFill="1" applyBorder="1" applyAlignment="1">
      <alignment horizontal="left" vertical="center" wrapText="1"/>
    </xf>
    <xf numFmtId="0" fontId="0" fillId="17" borderId="3" xfId="0" applyFill="1" applyBorder="1" applyAlignment="1">
      <alignment horizontal="left" vertical="center" wrapText="1"/>
    </xf>
    <xf numFmtId="0" fontId="0" fillId="0" borderId="0" xfId="0" applyAlignment="1">
      <alignment horizontal="left" vertical="center" wrapText="1"/>
    </xf>
    <xf numFmtId="0" fontId="0" fillId="12" borderId="0" xfId="0" applyFill="1" applyAlignment="1">
      <alignment vertical="center" wrapText="1"/>
    </xf>
    <xf numFmtId="0" fontId="0" fillId="9" borderId="0" xfId="0" applyFill="1" applyAlignment="1">
      <alignment horizontal="right" vertical="center"/>
    </xf>
    <xf numFmtId="0" fontId="0" fillId="11" borderId="6" xfId="0" applyFill="1" applyBorder="1" applyAlignment="1">
      <alignment horizontal="left" vertical="center" wrapText="1"/>
    </xf>
    <xf numFmtId="0" fontId="0" fillId="13" borderId="0" xfId="0" applyFill="1"/>
    <xf numFmtId="0" fontId="0" fillId="13" borderId="0" xfId="0" applyFill="1" applyAlignment="1">
      <alignment vertical="center"/>
    </xf>
    <xf numFmtId="0" fontId="0" fillId="13" borderId="0" xfId="0" applyFill="1" applyAlignment="1">
      <alignment vertical="center" wrapText="1"/>
    </xf>
    <xf numFmtId="0" fontId="0" fillId="13" borderId="0" xfId="0" applyFill="1" applyAlignment="1">
      <alignment wrapText="1"/>
    </xf>
    <xf numFmtId="0" fontId="0" fillId="13" borderId="0" xfId="0" applyFill="1" applyBorder="1"/>
    <xf numFmtId="0" fontId="0" fillId="19" borderId="7" xfId="0" applyFill="1" applyBorder="1" applyAlignment="1">
      <alignment horizontal="center" vertical="center" wrapText="1"/>
    </xf>
    <xf numFmtId="0" fontId="8" fillId="0" borderId="5" xfId="0" applyFont="1" applyBorder="1" applyAlignment="1">
      <alignment horizontal="center" vertical="center" wrapText="1"/>
    </xf>
    <xf numFmtId="0" fontId="0" fillId="12" borderId="4" xfId="0" applyFill="1" applyBorder="1" applyAlignment="1">
      <alignment horizontal="left" vertical="center"/>
    </xf>
    <xf numFmtId="0" fontId="7" fillId="2" borderId="16" xfId="0" applyFont="1" applyFill="1" applyBorder="1" applyAlignment="1">
      <alignment vertical="center"/>
    </xf>
    <xf numFmtId="0" fontId="9" fillId="2" borderId="16" xfId="0" applyFont="1" applyFill="1" applyBorder="1" applyAlignment="1">
      <alignment horizontal="left" vertical="center" wrapText="1"/>
    </xf>
    <xf numFmtId="0" fontId="10" fillId="2" borderId="16" xfId="0" applyFont="1" applyFill="1" applyBorder="1"/>
    <xf numFmtId="0" fontId="10" fillId="2" borderId="16" xfId="0" applyFont="1" applyFill="1" applyBorder="1" applyAlignment="1">
      <alignment wrapText="1"/>
    </xf>
    <xf numFmtId="0" fontId="3" fillId="8" borderId="15" xfId="0" applyFont="1" applyFill="1" applyBorder="1" applyAlignment="1">
      <alignment horizontal="center" vertical="center"/>
    </xf>
    <xf numFmtId="0" fontId="0" fillId="12" borderId="10" xfId="0" applyFill="1" applyBorder="1" applyAlignment="1">
      <alignment horizontal="center" vertical="center"/>
    </xf>
    <xf numFmtId="0" fontId="0" fillId="11" borderId="5" xfId="0" applyFill="1" applyBorder="1" applyAlignment="1">
      <alignment horizontal="center" vertical="center"/>
    </xf>
    <xf numFmtId="0" fontId="0" fillId="11" borderId="3" xfId="0" applyFill="1" applyBorder="1" applyAlignment="1">
      <alignment horizontal="center" vertical="center"/>
    </xf>
    <xf numFmtId="0" fontId="1" fillId="8" borderId="2" xfId="0" applyFont="1" applyFill="1" applyBorder="1" applyAlignment="1">
      <alignment horizontal="left" vertical="center" wrapText="1"/>
    </xf>
    <xf numFmtId="0" fontId="11" fillId="13" borderId="0" xfId="0" applyFont="1" applyFill="1"/>
    <xf numFmtId="0" fontId="8" fillId="0" borderId="5" xfId="0" quotePrefix="1" applyFont="1" applyBorder="1" applyAlignment="1">
      <alignment horizontal="center" vertical="center" wrapText="1"/>
    </xf>
    <xf numFmtId="49" fontId="8" fillId="0" borderId="5" xfId="0" applyNumberFormat="1" applyFont="1" applyBorder="1" applyAlignment="1">
      <alignment horizontal="center" vertical="center" wrapText="1"/>
    </xf>
    <xf numFmtId="0" fontId="0" fillId="8" borderId="8" xfId="0" applyFill="1" applyBorder="1" applyAlignment="1">
      <alignment horizontal="left" vertical="center" wrapText="1"/>
    </xf>
    <xf numFmtId="9" fontId="8" fillId="8" borderId="5" xfId="0" quotePrefix="1" applyNumberFormat="1" applyFont="1" applyFill="1" applyBorder="1" applyAlignment="1">
      <alignment horizontal="center" vertical="center" wrapText="1"/>
    </xf>
    <xf numFmtId="0" fontId="8" fillId="8" borderId="5" xfId="0" applyFont="1" applyFill="1" applyBorder="1" applyAlignment="1">
      <alignment horizontal="center" vertical="center" wrapText="1"/>
    </xf>
    <xf numFmtId="0" fontId="8" fillId="8" borderId="5" xfId="0" quotePrefix="1" applyFont="1" applyFill="1" applyBorder="1" applyAlignment="1">
      <alignment horizontal="center" vertical="center" wrapText="1"/>
    </xf>
    <xf numFmtId="0" fontId="0" fillId="2" borderId="3" xfId="0" applyFill="1" applyBorder="1" applyAlignment="1">
      <alignment horizontal="left" vertical="center" wrapText="1"/>
    </xf>
    <xf numFmtId="0" fontId="0" fillId="8" borderId="11" xfId="0" applyFill="1" applyBorder="1" applyAlignment="1">
      <alignment horizontal="center" vertical="center" wrapText="1"/>
    </xf>
    <xf numFmtId="0" fontId="5" fillId="0" borderId="8" xfId="1" applyFont="1" applyBorder="1" applyAlignment="1">
      <alignment horizontal="left" vertical="center" wrapText="1"/>
    </xf>
    <xf numFmtId="0" fontId="0" fillId="10" borderId="8" xfId="0" applyFill="1" applyBorder="1" applyAlignment="1">
      <alignment horizontal="left" vertical="center" wrapText="1"/>
    </xf>
    <xf numFmtId="0" fontId="0" fillId="14" borderId="8" xfId="0" applyFill="1" applyBorder="1" applyAlignment="1">
      <alignment horizontal="left" vertical="center" wrapText="1"/>
    </xf>
    <xf numFmtId="0" fontId="0" fillId="3" borderId="8" xfId="0" applyFill="1" applyBorder="1" applyAlignment="1">
      <alignment horizontal="left" vertical="center" wrapText="1"/>
    </xf>
    <xf numFmtId="0" fontId="0" fillId="6" borderId="8" xfId="0" applyFill="1" applyBorder="1" applyAlignment="1">
      <alignment horizontal="left" vertical="center" wrapText="1"/>
    </xf>
    <xf numFmtId="0" fontId="0" fillId="15" borderId="8" xfId="0" applyFill="1" applyBorder="1" applyAlignment="1">
      <alignment horizontal="left" vertical="center" wrapText="1"/>
    </xf>
    <xf numFmtId="0" fontId="0" fillId="5" borderId="8" xfId="0" applyFill="1" applyBorder="1" applyAlignment="1">
      <alignment horizontal="left" vertical="center" wrapText="1"/>
    </xf>
    <xf numFmtId="0" fontId="0" fillId="7" borderId="8" xfId="0" applyFill="1" applyBorder="1" applyAlignment="1">
      <alignment horizontal="left" vertical="center" wrapText="1"/>
    </xf>
    <xf numFmtId="0" fontId="0" fillId="17" borderId="8" xfId="0" applyFill="1" applyBorder="1" applyAlignment="1">
      <alignment horizontal="left" vertical="center" wrapText="1"/>
    </xf>
    <xf numFmtId="0" fontId="0" fillId="0" borderId="3" xfId="0" applyBorder="1" applyAlignment="1">
      <alignment horizontal="left" vertical="center" wrapText="1"/>
    </xf>
    <xf numFmtId="0" fontId="0" fillId="2" borderId="8" xfId="0" applyFill="1" applyBorder="1" applyAlignment="1">
      <alignment horizontal="left" vertical="center" wrapText="1"/>
    </xf>
    <xf numFmtId="0" fontId="0" fillId="5" borderId="0" xfId="0" applyFill="1" applyBorder="1" applyAlignment="1">
      <alignment horizontal="left" vertical="center"/>
    </xf>
    <xf numFmtId="0" fontId="0" fillId="0" borderId="0" xfId="0" applyBorder="1" applyAlignment="1">
      <alignment horizontal="left" vertical="center"/>
    </xf>
    <xf numFmtId="0" fontId="0" fillId="0" borderId="0" xfId="0" applyBorder="1" applyAlignment="1">
      <alignment horizontal="left" vertical="center" wrapText="1"/>
    </xf>
    <xf numFmtId="0" fontId="8" fillId="2" borderId="5" xfId="0" applyFont="1" applyFill="1" applyBorder="1" applyAlignment="1">
      <alignment horizontal="center" vertical="center" wrapText="1"/>
    </xf>
    <xf numFmtId="0" fontId="8" fillId="2" borderId="5" xfId="0" quotePrefix="1" applyFont="1" applyFill="1" applyBorder="1" applyAlignment="1">
      <alignment horizontal="center" vertical="center" wrapText="1"/>
    </xf>
    <xf numFmtId="0" fontId="1" fillId="8" borderId="15" xfId="0" applyFont="1" applyFill="1" applyBorder="1" applyAlignment="1">
      <alignment horizontal="left" vertical="center" wrapText="1"/>
    </xf>
    <xf numFmtId="0" fontId="0" fillId="12" borderId="18" xfId="0" applyFill="1" applyBorder="1" applyAlignment="1">
      <alignment vertical="center" wrapText="1"/>
    </xf>
    <xf numFmtId="49" fontId="8" fillId="2" borderId="5" xfId="0" applyNumberFormat="1" applyFont="1" applyFill="1" applyBorder="1" applyAlignment="1">
      <alignment horizontal="center" vertical="center" wrapText="1"/>
    </xf>
    <xf numFmtId="0" fontId="2" fillId="0" borderId="0" xfId="0" applyFont="1"/>
    <xf numFmtId="0" fontId="0" fillId="0" borderId="0" xfId="0" applyAlignment="1">
      <alignment horizontal="left" vertical="top"/>
    </xf>
    <xf numFmtId="0" fontId="0" fillId="20" borderId="0" xfId="0" applyFill="1" applyBorder="1"/>
    <xf numFmtId="0" fontId="0" fillId="20" borderId="0" xfId="0" applyFill="1" applyBorder="1" applyAlignment="1">
      <alignment vertical="center"/>
    </xf>
    <xf numFmtId="0" fontId="0" fillId="20" borderId="0" xfId="0" applyFill="1" applyBorder="1" applyAlignment="1">
      <alignment wrapText="1"/>
    </xf>
    <xf numFmtId="0" fontId="10" fillId="20" borderId="0" xfId="0" applyFont="1" applyFill="1" applyBorder="1"/>
    <xf numFmtId="0" fontId="13" fillId="20" borderId="0" xfId="0" applyFont="1" applyFill="1" applyBorder="1" applyAlignment="1">
      <alignment wrapText="1"/>
    </xf>
    <xf numFmtId="0" fontId="12" fillId="20" borderId="0" xfId="0" applyFont="1" applyFill="1" applyBorder="1" applyAlignment="1">
      <alignment vertical="center"/>
    </xf>
    <xf numFmtId="0" fontId="14" fillId="20" borderId="0" xfId="0" applyFont="1" applyFill="1" applyBorder="1"/>
    <xf numFmtId="0" fontId="12" fillId="20" borderId="0" xfId="0" applyFont="1" applyFill="1" applyBorder="1"/>
    <xf numFmtId="0" fontId="15" fillId="0" borderId="0" xfId="0" applyFont="1"/>
    <xf numFmtId="0" fontId="10" fillId="2" borderId="0" xfId="0" applyFont="1" applyFill="1" applyBorder="1"/>
    <xf numFmtId="0" fontId="13" fillId="2" borderId="0" xfId="0" applyFont="1" applyFill="1" applyBorder="1"/>
    <xf numFmtId="0" fontId="9" fillId="2" borderId="0" xfId="0" applyFont="1" applyFill="1" applyBorder="1" applyAlignment="1">
      <alignment horizontal="left" vertical="center" wrapText="1"/>
    </xf>
    <xf numFmtId="0" fontId="9" fillId="2" borderId="0" xfId="0" applyFont="1" applyFill="1" applyBorder="1" applyAlignment="1">
      <alignment horizontal="left" vertical="center"/>
    </xf>
    <xf numFmtId="0" fontId="8" fillId="2" borderId="19" xfId="2" quotePrefix="1" applyFill="1" applyProtection="1">
      <alignment horizontal="center"/>
    </xf>
    <xf numFmtId="0" fontId="8" fillId="2" borderId="19" xfId="2" applyFill="1" applyProtection="1">
      <alignment horizontal="center"/>
    </xf>
    <xf numFmtId="0" fontId="0" fillId="13" borderId="0" xfId="0" applyFill="1" applyAlignment="1">
      <alignment horizontal="right" vertical="center"/>
    </xf>
    <xf numFmtId="0" fontId="0" fillId="13" borderId="0" xfId="0" applyFill="1" applyBorder="1" applyAlignment="1">
      <alignment horizontal="center" vertical="center" wrapText="1"/>
    </xf>
    <xf numFmtId="0" fontId="0" fillId="0" borderId="0" xfId="0" applyBorder="1" applyAlignment="1">
      <alignment horizontal="center" vertical="center" wrapText="1"/>
    </xf>
    <xf numFmtId="0" fontId="8" fillId="22" borderId="5" xfId="0" applyFont="1" applyFill="1" applyBorder="1" applyAlignment="1">
      <alignment horizontal="center" vertical="center" wrapText="1"/>
    </xf>
    <xf numFmtId="0" fontId="0" fillId="23" borderId="8" xfId="0" applyFill="1" applyBorder="1" applyAlignment="1">
      <alignment horizontal="left" vertical="center" wrapText="1"/>
    </xf>
    <xf numFmtId="0" fontId="8" fillId="23" borderId="19" xfId="2" applyFill="1" applyProtection="1">
      <alignment horizontal="center"/>
    </xf>
    <xf numFmtId="0" fontId="8" fillId="23" borderId="19" xfId="2" quotePrefix="1" applyFill="1" applyProtection="1">
      <alignment horizontal="center"/>
    </xf>
    <xf numFmtId="0" fontId="16" fillId="8" borderId="15" xfId="0" applyFont="1" applyFill="1" applyBorder="1" applyAlignment="1">
      <alignment horizontal="center" vertical="center"/>
    </xf>
    <xf numFmtId="0" fontId="0" fillId="0" borderId="0" xfId="0" applyAlignment="1">
      <alignment horizontal="left" vertical="top" wrapText="1"/>
    </xf>
    <xf numFmtId="49" fontId="8" fillId="23" borderId="5" xfId="0" applyNumberFormat="1" applyFont="1" applyFill="1" applyBorder="1" applyAlignment="1">
      <alignment horizontal="center" vertical="center" wrapText="1"/>
    </xf>
    <xf numFmtId="0" fontId="0" fillId="23" borderId="0" xfId="0" applyFill="1"/>
    <xf numFmtId="0" fontId="8" fillId="20" borderId="19" xfId="2" applyFill="1" applyProtection="1">
      <alignment horizontal="center"/>
    </xf>
    <xf numFmtId="0" fontId="0" fillId="18" borderId="0" xfId="0" applyFill="1" applyBorder="1" applyAlignment="1">
      <alignment horizontal="left" vertical="center"/>
    </xf>
    <xf numFmtId="0" fontId="0" fillId="18" borderId="0" xfId="0" applyFill="1" applyBorder="1" applyAlignment="1">
      <alignment horizontal="center" vertical="center"/>
    </xf>
    <xf numFmtId="0" fontId="0" fillId="18" borderId="0" xfId="0" applyFill="1" applyAlignment="1">
      <alignment horizontal="center" vertical="center"/>
    </xf>
    <xf numFmtId="0" fontId="9" fillId="0" borderId="0" xfId="0" applyFont="1" applyFill="1" applyBorder="1"/>
    <xf numFmtId="0" fontId="17" fillId="0" borderId="0" xfId="0" applyFont="1" applyFill="1" applyBorder="1"/>
    <xf numFmtId="0" fontId="17" fillId="24" borderId="0" xfId="0" applyFont="1" applyFill="1" applyBorder="1"/>
    <xf numFmtId="0" fontId="17" fillId="25" borderId="0" xfId="0" applyFont="1" applyFill="1" applyBorder="1"/>
    <xf numFmtId="0" fontId="17" fillId="26" borderId="0" xfId="0" applyFont="1" applyFill="1" applyBorder="1"/>
    <xf numFmtId="0" fontId="18" fillId="27" borderId="0" xfId="0" applyFont="1" applyFill="1" applyBorder="1"/>
    <xf numFmtId="0" fontId="17" fillId="28" borderId="0" xfId="0" applyFont="1" applyFill="1" applyBorder="1"/>
    <xf numFmtId="0" fontId="17" fillId="29" borderId="0" xfId="0" applyFont="1" applyFill="1" applyBorder="1"/>
    <xf numFmtId="0" fontId="17" fillId="30" borderId="3" xfId="0" applyFont="1" applyFill="1" applyBorder="1"/>
    <xf numFmtId="0" fontId="17" fillId="30" borderId="3" xfId="0" applyFont="1" applyFill="1" applyBorder="1" applyAlignment="1">
      <alignment horizontal="center" vertical="center" wrapText="1"/>
    </xf>
    <xf numFmtId="0" fontId="17" fillId="30" borderId="3" xfId="0" applyFont="1" applyFill="1" applyBorder="1" applyAlignment="1">
      <alignment horizontal="left"/>
    </xf>
    <xf numFmtId="2" fontId="17" fillId="31" borderId="3" xfId="0" applyNumberFormat="1" applyFont="1" applyFill="1" applyBorder="1"/>
    <xf numFmtId="2" fontId="17" fillId="32" borderId="3" xfId="0" applyNumberFormat="1" applyFont="1" applyFill="1" applyBorder="1"/>
    <xf numFmtId="0" fontId="17" fillId="32" borderId="3" xfId="0" applyFont="1" applyFill="1" applyBorder="1"/>
    <xf numFmtId="0" fontId="17" fillId="0" borderId="0" xfId="0" applyFont="1" applyFill="1" applyBorder="1" applyAlignment="1">
      <alignment horizontal="left"/>
    </xf>
    <xf numFmtId="2" fontId="19" fillId="0" borderId="0" xfId="0" applyNumberFormat="1" applyFont="1" applyFill="1" applyBorder="1"/>
    <xf numFmtId="2" fontId="17" fillId="0" borderId="0" xfId="0" applyNumberFormat="1" applyFont="1" applyFill="1" applyBorder="1"/>
    <xf numFmtId="0" fontId="17" fillId="33" borderId="0" xfId="0" applyFont="1" applyFill="1" applyBorder="1"/>
    <xf numFmtId="0" fontId="17" fillId="34" borderId="0" xfId="0" applyFont="1" applyFill="1" applyBorder="1"/>
    <xf numFmtId="0" fontId="17" fillId="32" borderId="0" xfId="0" applyFont="1" applyFill="1" applyBorder="1"/>
    <xf numFmtId="0" fontId="17" fillId="35" borderId="0" xfId="0" applyFont="1" applyFill="1" applyBorder="1"/>
    <xf numFmtId="164" fontId="17" fillId="25" borderId="0" xfId="0" applyNumberFormat="1" applyFont="1" applyFill="1" applyBorder="1"/>
    <xf numFmtId="164" fontId="17" fillId="26" borderId="0" xfId="0" applyNumberFormat="1" applyFont="1" applyFill="1" applyBorder="1"/>
    <xf numFmtId="164" fontId="17" fillId="36" borderId="0" xfId="0" applyNumberFormat="1" applyFont="1" applyFill="1" applyBorder="1"/>
    <xf numFmtId="164" fontId="17" fillId="28" borderId="0" xfId="0" applyNumberFormat="1" applyFont="1" applyFill="1" applyBorder="1"/>
    <xf numFmtId="164" fontId="17" fillId="29" borderId="0" xfId="0" applyNumberFormat="1" applyFont="1" applyFill="1" applyBorder="1"/>
    <xf numFmtId="0" fontId="20" fillId="0" borderId="0" xfId="0" applyFont="1" applyFill="1" applyBorder="1"/>
    <xf numFmtId="164" fontId="17" fillId="0" borderId="0" xfId="0" applyNumberFormat="1" applyFont="1" applyFill="1" applyBorder="1"/>
    <xf numFmtId="0" fontId="0" fillId="0" borderId="0" xfId="0" applyFill="1"/>
    <xf numFmtId="0" fontId="0" fillId="0" borderId="20" xfId="0" applyFont="1" applyFill="1" applyBorder="1"/>
    <xf numFmtId="0" fontId="21" fillId="0" borderId="0" xfId="0" applyFont="1" applyFill="1" applyBorder="1"/>
    <xf numFmtId="0" fontId="22" fillId="0" borderId="0" xfId="0" applyFont="1" applyFill="1" applyBorder="1"/>
    <xf numFmtId="0" fontId="17" fillId="0" borderId="0" xfId="0" applyFont="1" applyFill="1" applyBorder="1" applyAlignment="1">
      <alignment horizontal="right"/>
    </xf>
    <xf numFmtId="0" fontId="0" fillId="18" borderId="0" xfId="0" applyFill="1" applyBorder="1" applyAlignment="1">
      <alignment horizontal="center" vertical="center"/>
    </xf>
    <xf numFmtId="0" fontId="2" fillId="0" borderId="0" xfId="0" applyFont="1" applyAlignment="1">
      <alignment horizontal="left" wrapText="1"/>
    </xf>
    <xf numFmtId="0" fontId="2" fillId="4" borderId="3"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2" fillId="19" borderId="3" xfId="0" applyFont="1" applyFill="1" applyBorder="1" applyAlignment="1">
      <alignment horizontal="center" wrapText="1"/>
    </xf>
    <xf numFmtId="0" fontId="0" fillId="18" borderId="0" xfId="0" applyFill="1" applyBorder="1" applyAlignment="1">
      <alignment horizontal="center" vertical="center"/>
    </xf>
    <xf numFmtId="0" fontId="2" fillId="19" borderId="8" xfId="0" applyFont="1" applyFill="1" applyBorder="1" applyAlignment="1">
      <alignment horizontal="center" wrapText="1"/>
    </xf>
    <xf numFmtId="0" fontId="2" fillId="19" borderId="17" xfId="0" applyFont="1" applyFill="1" applyBorder="1" applyAlignment="1">
      <alignment horizontal="center" wrapText="1"/>
    </xf>
    <xf numFmtId="0" fontId="2" fillId="19" borderId="9" xfId="0" applyFont="1" applyFill="1" applyBorder="1" applyAlignment="1">
      <alignment horizontal="center" wrapText="1"/>
    </xf>
    <xf numFmtId="0" fontId="0" fillId="18" borderId="0" xfId="0" applyFill="1" applyAlignment="1">
      <alignment horizontal="center" vertical="center"/>
    </xf>
  </cellXfs>
  <cellStyles count="3">
    <cellStyle name="Heading 3" xfId="1" builtinId="18"/>
    <cellStyle name="input ordinal" xfId="2" xr:uid="{D2D3AA13-D4D6-4432-AC1C-AC6B8AB802C5}"/>
    <cellStyle name="Normal" xfId="0" builtinId="0"/>
  </cellStyles>
  <dxfs count="377">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1"/>
      </font>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1"/>
      </font>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1"/>
      </font>
    </dxf>
    <dxf>
      <font>
        <color theme="1"/>
      </font>
    </dxf>
    <dxf>
      <font>
        <color theme="1"/>
      </font>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1"/>
      </font>
    </dxf>
    <dxf>
      <font>
        <color theme="1"/>
      </font>
    </dxf>
    <dxf>
      <font>
        <color theme="1"/>
      </font>
    </dxf>
    <dxf>
      <font>
        <color theme="1"/>
      </font>
    </dxf>
    <dxf>
      <font>
        <color theme="1"/>
      </font>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1"/>
      </font>
    </dxf>
    <dxf>
      <font>
        <color theme="1"/>
      </font>
    </dxf>
    <dxf>
      <font>
        <color theme="0" tint="-0.14996795556505021"/>
      </font>
      <fill>
        <patternFill>
          <bgColor theme="0" tint="-4.9989318521683403E-2"/>
        </patternFill>
      </fill>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theme="1"/>
      </font>
    </dxf>
    <dxf>
      <font>
        <color theme="1"/>
      </font>
    </dxf>
    <dxf>
      <font>
        <color theme="1"/>
      </font>
    </dxf>
    <dxf>
      <font>
        <color theme="1"/>
      </font>
    </dxf>
    <dxf>
      <font>
        <color theme="1"/>
      </font>
    </dxf>
    <dxf>
      <font>
        <color theme="1"/>
      </font>
    </dxf>
    <dxf>
      <font>
        <color theme="1"/>
      </font>
    </dxf>
    <dxf>
      <font>
        <color theme="0" tint="-0.14996795556505021"/>
      </font>
      <fill>
        <patternFill>
          <bgColor theme="0" tint="-4.9989318521683403E-2"/>
        </patternFill>
      </fill>
    </dxf>
    <dxf>
      <fill>
        <patternFill patternType="none">
          <fgColor indexed="64"/>
          <bgColor auto="1"/>
        </patternFill>
      </fill>
    </dxf>
    <dxf>
      <fill>
        <patternFill patternType="none">
          <fgColor indexed="64"/>
          <bgColor auto="1"/>
        </patternFill>
      </fill>
    </dxf>
    <dxf>
      <border outline="0">
        <right style="thin">
          <color theme="4" tint="0.39997558519241921"/>
        </right>
      </border>
    </dxf>
    <dxf>
      <fill>
        <patternFill patternType="none">
          <fgColor indexed="64"/>
          <bgColor auto="1"/>
        </patternFill>
      </fill>
    </dxf>
    <dxf>
      <fill>
        <patternFill patternType="none">
          <fgColor indexed="64"/>
          <bgColor auto="1"/>
        </patternFill>
      </fill>
    </dxf>
  </dxfs>
  <tableStyles count="0" defaultTableStyle="TableStyleMedium2" defaultPivotStyle="PivotStyleLight16"/>
  <colors>
    <mruColors>
      <color rgb="FF8BE7F1"/>
      <color rgb="FFF7ABAB"/>
      <color rgb="FFEC9BFF"/>
      <color rgb="FF7EE8D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microsoft.com/office/2017/10/relationships/person" Target="persons/perso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person displayName="Borragán Pedraz Guillermo" id="{711FDA0D-33BF-4292-84F7-6282744923E9}" userId="S::guillermo.borraganpedraz@energyville.be::a3c3f46c-9a76-427b-985f-d5b8b99ba889"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7001813-3234-4E03-8299-29379551C072}" name="Table3" displayName="Table3" ref="A1:B33" totalsRowShown="0" headerRowDxfId="376" dataDxfId="375" tableBorderDxfId="374">
  <autoFilter ref="A1:B33" xr:uid="{7580DE2B-5313-4E39-89A9-519075EE7CF2}"/>
  <sortState ref="A2:B33">
    <sortCondition ref="B1:B33"/>
  </sortState>
  <tableColumns count="2">
    <tableColumn id="1" xr3:uid="{3A13E219-C82D-4120-A4A6-3570C48BE0DA}" name="Country" dataDxfId="373"/>
    <tableColumn id="2" xr3:uid="{C9B855AB-2DC2-4C89-80CC-83087E7A7800}" name="Climate zone" dataDxfId="372"/>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C11" dT="2020-01-23T14:41:37.28" personId="{711FDA0D-33BF-4292-84F7-6282744923E9}" id="{2FF0D3AB-B01B-47D1-8854-CD4B33880C97}">
    <text xml:space="preserve">Only in "detailed" version
</text>
  </threadedComment>
</ThreadedComments>
</file>

<file path=xl/threadedComments/threadedComment2.xml><?xml version="1.0" encoding="utf-8"?>
<ThreadedComments xmlns="http://schemas.microsoft.com/office/spreadsheetml/2018/threadedcomments" xmlns:x="http://schemas.openxmlformats.org/spreadsheetml/2006/main">
  <threadedComment ref="C110" dT="2020-01-23T14:57:47.96" personId="{711FDA0D-33BF-4292-84F7-6282744923E9}" id="{D49809D3-C618-48C9-B66E-AEC980192260}">
    <text xml:space="preserve">Lvl only in detailed version
</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 Id="rId4" Type="http://schemas.microsoft.com/office/2017/10/relationships/threadedComment" Target="../threadedComments/threadedComment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 Id="rId4" Type="http://schemas.microsoft.com/office/2017/10/relationships/threadedComment" Target="../threadedComments/threadedComment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9FB3AE-FDB6-4E22-9380-DFC3E79FF441}">
  <dimension ref="A2:B9"/>
  <sheetViews>
    <sheetView tabSelected="1" workbookViewId="0">
      <selection activeCell="A24" sqref="A24"/>
    </sheetView>
  </sheetViews>
  <sheetFormatPr defaultRowHeight="14.5" x14ac:dyDescent="0.35"/>
  <cols>
    <col min="1" max="1" width="50.90625" customWidth="1"/>
    <col min="2" max="2" width="57.90625" customWidth="1"/>
  </cols>
  <sheetData>
    <row r="2" spans="1:2" ht="26.4" customHeight="1" x14ac:dyDescent="0.35">
      <c r="A2" s="141" t="s">
        <v>0</v>
      </c>
      <c r="B2" s="141"/>
    </row>
    <row r="4" spans="1:2" x14ac:dyDescent="0.35">
      <c r="A4" s="75" t="s">
        <v>1</v>
      </c>
      <c r="B4" s="3"/>
    </row>
    <row r="5" spans="1:2" ht="43.5" x14ac:dyDescent="0.35">
      <c r="A5" s="76" t="s">
        <v>2</v>
      </c>
      <c r="B5" s="100" t="s">
        <v>3</v>
      </c>
    </row>
    <row r="6" spans="1:2" ht="29" x14ac:dyDescent="0.35">
      <c r="A6" s="76" t="s">
        <v>4</v>
      </c>
      <c r="B6" s="100" t="s">
        <v>5</v>
      </c>
    </row>
    <row r="9" spans="1:2" x14ac:dyDescent="0.35">
      <c r="A9" s="85" t="s">
        <v>490</v>
      </c>
      <c r="B9" s="3"/>
    </row>
  </sheetData>
  <mergeCells count="1">
    <mergeCell ref="A2:B2"/>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pageSetUpPr fitToPage="1"/>
  </sheetPr>
  <dimension ref="A1:BZ167"/>
  <sheetViews>
    <sheetView topLeftCell="A34" zoomScale="60" zoomScaleNormal="60" workbookViewId="0">
      <selection activeCell="B38" sqref="B38:B44"/>
    </sheetView>
  </sheetViews>
  <sheetFormatPr defaultColWidth="9.453125" defaultRowHeight="14.5" outlineLevelCol="1" x14ac:dyDescent="0.35"/>
  <cols>
    <col min="1" max="8" width="29.54296875" style="26" customWidth="1"/>
    <col min="9" max="9" width="48.6328125" style="26" bestFit="1" customWidth="1"/>
    <col min="10" max="10" width="15.08984375" style="26" hidden="1" customWidth="1" outlineLevel="1"/>
    <col min="11" max="11" width="14.54296875" style="65" hidden="1" customWidth="1" collapsed="1"/>
    <col min="12" max="12" width="16.54296875" style="65" customWidth="1"/>
    <col min="13" max="13" width="30.453125" style="65" customWidth="1" collapsed="1"/>
    <col min="14" max="78" width="9.453125" style="11"/>
    <col min="79" max="16384" width="9.453125" style="23"/>
  </cols>
  <sheetData>
    <row r="1" spans="1:78" s="9" customFormat="1" ht="124.4" customHeight="1" x14ac:dyDescent="0.35">
      <c r="A1" s="7" t="s">
        <v>46</v>
      </c>
      <c r="B1" s="7" t="s">
        <v>47</v>
      </c>
      <c r="C1" s="7" t="s">
        <v>48</v>
      </c>
      <c r="D1" s="7" t="s">
        <v>49</v>
      </c>
      <c r="E1" s="7" t="s">
        <v>50</v>
      </c>
      <c r="F1" s="7" t="s">
        <v>51</v>
      </c>
      <c r="G1" s="7" t="s">
        <v>52</v>
      </c>
      <c r="H1" s="7" t="s">
        <v>53</v>
      </c>
      <c r="I1" s="7" t="s">
        <v>54</v>
      </c>
      <c r="J1" s="56" t="s">
        <v>55</v>
      </c>
      <c r="K1" s="7" t="s">
        <v>56</v>
      </c>
      <c r="L1" s="7" t="s">
        <v>57</v>
      </c>
      <c r="M1" s="7" t="s">
        <v>58</v>
      </c>
      <c r="N1" s="8"/>
      <c r="O1" s="8"/>
      <c r="P1" s="8"/>
      <c r="Q1" s="8"/>
      <c r="R1" s="8"/>
      <c r="S1" s="8"/>
      <c r="T1" s="8"/>
      <c r="U1" s="8"/>
      <c r="V1" s="8"/>
      <c r="W1" s="8"/>
      <c r="X1" s="8"/>
      <c r="Y1" s="8"/>
      <c r="Z1" s="8"/>
      <c r="AA1" s="8"/>
      <c r="AB1" s="8"/>
      <c r="AC1" s="8"/>
      <c r="AD1" s="8"/>
      <c r="AE1" s="8"/>
      <c r="AF1" s="8"/>
      <c r="AG1" s="8"/>
      <c r="AH1" s="8"/>
      <c r="AI1" s="8"/>
      <c r="AJ1" s="8"/>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c r="BQ1" s="8"/>
      <c r="BR1" s="8"/>
      <c r="BS1" s="8"/>
      <c r="BT1" s="8"/>
      <c r="BU1" s="8"/>
      <c r="BV1" s="8"/>
      <c r="BW1" s="8"/>
      <c r="BX1" s="8"/>
      <c r="BY1" s="8"/>
      <c r="BZ1" s="8"/>
    </row>
    <row r="2" spans="1:78" s="12" customFormat="1" ht="43.5" x14ac:dyDescent="0.35">
      <c r="A2" s="10" t="s">
        <v>59</v>
      </c>
      <c r="B2" s="10" t="s">
        <v>60</v>
      </c>
      <c r="C2" s="10" t="s">
        <v>61</v>
      </c>
      <c r="D2" s="10" t="s">
        <v>62</v>
      </c>
      <c r="E2" s="10" t="s">
        <v>63</v>
      </c>
      <c r="F2" s="10" t="s">
        <v>64</v>
      </c>
      <c r="G2" s="10" t="s">
        <v>65</v>
      </c>
      <c r="H2" s="10" t="s">
        <v>66</v>
      </c>
      <c r="I2" s="10" t="s">
        <v>67</v>
      </c>
      <c r="J2" s="57" t="s">
        <v>68</v>
      </c>
      <c r="K2" s="10">
        <v>1</v>
      </c>
      <c r="L2" s="10">
        <v>1</v>
      </c>
      <c r="M2" s="10" t="s">
        <v>69</v>
      </c>
      <c r="N2" s="11"/>
      <c r="O2" s="11"/>
      <c r="P2" s="11"/>
      <c r="Q2" s="11"/>
      <c r="R2" s="11"/>
      <c r="S2" s="11"/>
      <c r="T2" s="11"/>
      <c r="U2" s="11"/>
      <c r="V2" s="11"/>
      <c r="W2" s="11"/>
      <c r="X2" s="11"/>
      <c r="Y2" s="11"/>
      <c r="Z2" s="11"/>
      <c r="AA2" s="11"/>
      <c r="AB2" s="11"/>
      <c r="AC2" s="11"/>
      <c r="AD2" s="11"/>
      <c r="AE2" s="11"/>
      <c r="AF2" s="11"/>
      <c r="AG2" s="11"/>
      <c r="AH2" s="11"/>
      <c r="AI2" s="11"/>
      <c r="AJ2" s="11"/>
      <c r="AK2" s="11"/>
      <c r="AL2" s="11"/>
      <c r="AM2" s="11"/>
      <c r="AN2" s="11"/>
      <c r="AO2" s="11"/>
      <c r="AP2" s="11"/>
      <c r="AQ2" s="11"/>
      <c r="AR2" s="11"/>
      <c r="AS2" s="11"/>
      <c r="AT2" s="11"/>
      <c r="AU2" s="11"/>
      <c r="AV2" s="11"/>
      <c r="AW2" s="11"/>
      <c r="AX2" s="11"/>
      <c r="AY2" s="11"/>
      <c r="AZ2" s="11"/>
      <c r="BA2" s="11"/>
      <c r="BB2" s="11"/>
      <c r="BC2" s="11"/>
      <c r="BD2" s="11"/>
      <c r="BE2" s="11"/>
      <c r="BF2" s="11"/>
      <c r="BG2" s="11"/>
      <c r="BH2" s="11"/>
      <c r="BI2" s="11"/>
      <c r="BJ2" s="11"/>
      <c r="BK2" s="11"/>
      <c r="BL2" s="11"/>
      <c r="BM2" s="11"/>
      <c r="BN2" s="11"/>
      <c r="BO2" s="11"/>
      <c r="BP2" s="11"/>
      <c r="BQ2" s="11"/>
      <c r="BR2" s="11"/>
      <c r="BS2" s="11"/>
      <c r="BT2" s="11"/>
      <c r="BU2" s="11"/>
      <c r="BV2" s="11"/>
      <c r="BW2" s="11"/>
      <c r="BX2" s="11"/>
      <c r="BY2" s="11"/>
      <c r="BZ2" s="11"/>
    </row>
    <row r="3" spans="1:78" s="12" customFormat="1" ht="58" x14ac:dyDescent="0.35">
      <c r="A3" s="10" t="s">
        <v>59</v>
      </c>
      <c r="B3" s="10" t="s">
        <v>71</v>
      </c>
      <c r="C3" s="10" t="s">
        <v>61</v>
      </c>
      <c r="D3" s="10" t="s">
        <v>72</v>
      </c>
      <c r="E3" s="10" t="s">
        <v>63</v>
      </c>
      <c r="F3" s="10" t="s">
        <v>73</v>
      </c>
      <c r="G3" s="10" t="s">
        <v>74</v>
      </c>
      <c r="H3" s="10" t="s">
        <v>75</v>
      </c>
      <c r="I3" s="10"/>
      <c r="J3" s="57" t="s">
        <v>68</v>
      </c>
      <c r="K3" s="10">
        <v>1</v>
      </c>
      <c r="L3" s="10">
        <v>1</v>
      </c>
      <c r="M3" s="10" t="s">
        <v>76</v>
      </c>
      <c r="N3" s="11"/>
      <c r="O3" s="11"/>
      <c r="P3" s="11"/>
      <c r="Q3" s="11"/>
      <c r="R3" s="11"/>
      <c r="S3" s="11"/>
      <c r="T3" s="11"/>
      <c r="U3" s="11"/>
      <c r="V3" s="11"/>
      <c r="W3" s="11"/>
      <c r="X3" s="11"/>
      <c r="Y3" s="11"/>
      <c r="Z3" s="11"/>
      <c r="AA3" s="11"/>
      <c r="AB3" s="11"/>
      <c r="AC3" s="11"/>
      <c r="AD3" s="11"/>
      <c r="AE3" s="11"/>
      <c r="AF3" s="11"/>
      <c r="AG3" s="11"/>
      <c r="AH3" s="11"/>
      <c r="AI3" s="11"/>
      <c r="AJ3" s="11"/>
      <c r="AK3" s="11"/>
      <c r="AL3" s="11"/>
      <c r="AM3" s="11"/>
      <c r="AN3" s="11"/>
      <c r="AO3" s="11"/>
      <c r="AP3" s="11"/>
      <c r="AQ3" s="11"/>
      <c r="AR3" s="11"/>
      <c r="AS3" s="11"/>
      <c r="AT3" s="11"/>
      <c r="AU3" s="11"/>
      <c r="AV3" s="11"/>
      <c r="AW3" s="11"/>
      <c r="AX3" s="11"/>
      <c r="AY3" s="11"/>
      <c r="AZ3" s="11"/>
      <c r="BA3" s="11"/>
      <c r="BB3" s="11"/>
      <c r="BC3" s="11"/>
      <c r="BD3" s="11"/>
      <c r="BE3" s="11"/>
      <c r="BF3" s="11"/>
      <c r="BG3" s="11"/>
      <c r="BH3" s="11"/>
      <c r="BI3" s="11"/>
      <c r="BJ3" s="11"/>
      <c r="BK3" s="11"/>
      <c r="BL3" s="11"/>
      <c r="BM3" s="11"/>
      <c r="BN3" s="11"/>
      <c r="BO3" s="11"/>
      <c r="BP3" s="11"/>
      <c r="BQ3" s="11"/>
      <c r="BR3" s="11"/>
      <c r="BS3" s="11"/>
      <c r="BT3" s="11"/>
      <c r="BU3" s="11"/>
      <c r="BV3" s="11"/>
      <c r="BW3" s="11"/>
      <c r="BX3" s="11"/>
      <c r="BY3" s="11"/>
      <c r="BZ3" s="11"/>
    </row>
    <row r="4" spans="1:78" s="12" customFormat="1" ht="87" x14ac:dyDescent="0.35">
      <c r="A4" s="10" t="s">
        <v>59</v>
      </c>
      <c r="B4" s="10" t="s">
        <v>77</v>
      </c>
      <c r="C4" s="10" t="s">
        <v>61</v>
      </c>
      <c r="D4" s="10" t="s">
        <v>78</v>
      </c>
      <c r="E4" s="10" t="s">
        <v>63</v>
      </c>
      <c r="F4" s="10" t="s">
        <v>79</v>
      </c>
      <c r="G4" s="10" t="s">
        <v>80</v>
      </c>
      <c r="H4" s="10"/>
      <c r="I4" s="10"/>
      <c r="J4" s="57" t="s">
        <v>68</v>
      </c>
      <c r="K4" s="10">
        <v>1</v>
      </c>
      <c r="L4" s="10">
        <v>1</v>
      </c>
      <c r="M4" s="10" t="s">
        <v>81</v>
      </c>
      <c r="N4" s="11"/>
      <c r="O4" s="11"/>
      <c r="P4" s="11"/>
      <c r="Q4" s="11"/>
      <c r="R4" s="11"/>
      <c r="S4" s="11"/>
      <c r="T4" s="11"/>
      <c r="U4" s="11"/>
      <c r="V4" s="11"/>
      <c r="W4" s="11"/>
      <c r="X4" s="11"/>
      <c r="Y4" s="11"/>
      <c r="Z4" s="11"/>
      <c r="AA4" s="11"/>
      <c r="AB4" s="11"/>
      <c r="AC4" s="11"/>
      <c r="AD4" s="11"/>
      <c r="AE4" s="11"/>
      <c r="AF4" s="11"/>
      <c r="AG4" s="11"/>
      <c r="AH4" s="11"/>
      <c r="AI4" s="11"/>
      <c r="AJ4" s="11"/>
      <c r="AK4" s="11"/>
      <c r="AL4" s="11"/>
      <c r="AM4" s="11"/>
      <c r="AN4" s="11"/>
      <c r="AO4" s="11"/>
      <c r="AP4" s="11"/>
      <c r="AQ4" s="11"/>
      <c r="AR4" s="11"/>
      <c r="AS4" s="11"/>
      <c r="AT4" s="11"/>
      <c r="AU4" s="11"/>
      <c r="AV4" s="11"/>
      <c r="AW4" s="11"/>
      <c r="AX4" s="11"/>
      <c r="AY4" s="11"/>
      <c r="AZ4" s="11"/>
      <c r="BA4" s="11"/>
      <c r="BB4" s="11"/>
      <c r="BC4" s="11"/>
      <c r="BD4" s="11"/>
      <c r="BE4" s="11"/>
      <c r="BF4" s="11"/>
      <c r="BG4" s="11"/>
      <c r="BH4" s="11"/>
      <c r="BI4" s="11"/>
      <c r="BJ4" s="11"/>
      <c r="BK4" s="11"/>
      <c r="BL4" s="11"/>
      <c r="BM4" s="11"/>
      <c r="BN4" s="11"/>
      <c r="BO4" s="11"/>
      <c r="BP4" s="11"/>
      <c r="BQ4" s="11"/>
      <c r="BR4" s="11"/>
      <c r="BS4" s="11"/>
      <c r="BT4" s="11"/>
      <c r="BU4" s="11"/>
      <c r="BV4" s="11"/>
      <c r="BW4" s="11"/>
      <c r="BX4" s="11"/>
      <c r="BY4" s="11"/>
      <c r="BZ4" s="11"/>
    </row>
    <row r="5" spans="1:78" s="12" customFormat="1" ht="29" x14ac:dyDescent="0.35">
      <c r="A5" s="10" t="s">
        <v>59</v>
      </c>
      <c r="B5" s="10" t="s">
        <v>82</v>
      </c>
      <c r="C5" s="10" t="s">
        <v>61</v>
      </c>
      <c r="D5" s="10" t="s">
        <v>83</v>
      </c>
      <c r="E5" s="10" t="s">
        <v>63</v>
      </c>
      <c r="F5" s="10" t="s">
        <v>84</v>
      </c>
      <c r="G5" s="10" t="s">
        <v>85</v>
      </c>
      <c r="H5" s="10" t="s">
        <v>86</v>
      </c>
      <c r="I5" s="10" t="s">
        <v>87</v>
      </c>
      <c r="J5" s="57" t="s">
        <v>68</v>
      </c>
      <c r="K5" s="10">
        <v>1</v>
      </c>
      <c r="L5" s="10">
        <v>1</v>
      </c>
      <c r="M5" s="10" t="s">
        <v>88</v>
      </c>
      <c r="N5" s="11"/>
      <c r="O5" s="11"/>
      <c r="P5" s="11"/>
      <c r="Q5" s="11"/>
      <c r="R5" s="11"/>
      <c r="S5" s="11"/>
      <c r="T5" s="11"/>
      <c r="U5" s="11"/>
      <c r="V5" s="11"/>
      <c r="W5" s="11"/>
      <c r="X5" s="11"/>
      <c r="Y5" s="11"/>
      <c r="Z5" s="11"/>
      <c r="AA5" s="11"/>
      <c r="AB5" s="11"/>
      <c r="AC5" s="11"/>
      <c r="AD5" s="11"/>
      <c r="AE5" s="11"/>
      <c r="AF5" s="11"/>
      <c r="AG5" s="11"/>
      <c r="AH5" s="11"/>
      <c r="AI5" s="11"/>
      <c r="AJ5" s="11"/>
      <c r="AK5" s="11"/>
      <c r="AL5" s="11"/>
      <c r="AM5" s="11"/>
      <c r="AN5" s="11"/>
      <c r="AO5" s="11"/>
      <c r="AP5" s="11"/>
      <c r="AQ5" s="11"/>
      <c r="AR5" s="11"/>
      <c r="AS5" s="11"/>
      <c r="AT5" s="11"/>
      <c r="AU5" s="11"/>
      <c r="AV5" s="11"/>
      <c r="AW5" s="11"/>
      <c r="AX5" s="11"/>
      <c r="AY5" s="11"/>
      <c r="AZ5" s="11"/>
      <c r="BA5" s="11"/>
      <c r="BB5" s="11"/>
      <c r="BC5" s="11"/>
      <c r="BD5" s="11"/>
      <c r="BE5" s="11"/>
      <c r="BF5" s="11"/>
      <c r="BG5" s="11"/>
      <c r="BH5" s="11"/>
      <c r="BI5" s="11"/>
      <c r="BJ5" s="11"/>
      <c r="BK5" s="11"/>
      <c r="BL5" s="11"/>
      <c r="BM5" s="11"/>
      <c r="BN5" s="11"/>
      <c r="BO5" s="11"/>
      <c r="BP5" s="11"/>
      <c r="BQ5" s="11"/>
      <c r="BR5" s="11"/>
      <c r="BS5" s="11"/>
      <c r="BT5" s="11"/>
      <c r="BU5" s="11"/>
      <c r="BV5" s="11"/>
      <c r="BW5" s="11"/>
      <c r="BX5" s="11"/>
      <c r="BY5" s="11"/>
      <c r="BZ5" s="11"/>
    </row>
    <row r="6" spans="1:78" s="12" customFormat="1" ht="43.5" x14ac:dyDescent="0.35">
      <c r="A6" s="10" t="s">
        <v>59</v>
      </c>
      <c r="B6" s="10" t="s">
        <v>89</v>
      </c>
      <c r="C6" s="10" t="s">
        <v>61</v>
      </c>
      <c r="D6" s="10" t="s">
        <v>90</v>
      </c>
      <c r="E6" s="10" t="s">
        <v>91</v>
      </c>
      <c r="F6" s="10" t="s">
        <v>92</v>
      </c>
      <c r="G6" s="10" t="s">
        <v>93</v>
      </c>
      <c r="H6" s="10" t="s">
        <v>94</v>
      </c>
      <c r="I6" s="10"/>
      <c r="J6" s="57"/>
      <c r="K6" s="10">
        <v>1</v>
      </c>
      <c r="L6" s="10">
        <v>1</v>
      </c>
      <c r="M6" s="10" t="s">
        <v>95</v>
      </c>
      <c r="N6" s="11"/>
      <c r="O6" s="11"/>
      <c r="P6" s="11"/>
      <c r="Q6" s="11"/>
      <c r="R6" s="11"/>
      <c r="S6" s="11"/>
      <c r="T6" s="11"/>
      <c r="U6" s="11"/>
      <c r="V6" s="11"/>
      <c r="W6" s="11"/>
      <c r="X6" s="11"/>
      <c r="Y6" s="11"/>
      <c r="Z6" s="11"/>
      <c r="AA6" s="11"/>
      <c r="AB6" s="11"/>
      <c r="AC6" s="11"/>
      <c r="AD6" s="11"/>
      <c r="AE6" s="11"/>
      <c r="AF6" s="11"/>
      <c r="AG6" s="11"/>
      <c r="AH6" s="11"/>
      <c r="AI6" s="11"/>
      <c r="AJ6" s="11"/>
      <c r="AK6" s="11"/>
      <c r="AL6" s="11"/>
      <c r="AM6" s="11"/>
      <c r="AN6" s="11"/>
      <c r="AO6" s="11"/>
      <c r="AP6" s="11"/>
      <c r="AQ6" s="11"/>
      <c r="AR6" s="11"/>
      <c r="AS6" s="11"/>
      <c r="AT6" s="11"/>
      <c r="AU6" s="11"/>
      <c r="AV6" s="11"/>
      <c r="AW6" s="11"/>
      <c r="AX6" s="11"/>
      <c r="AY6" s="11"/>
      <c r="AZ6" s="11"/>
      <c r="BA6" s="11"/>
      <c r="BB6" s="11"/>
      <c r="BC6" s="11"/>
      <c r="BD6" s="11"/>
      <c r="BE6" s="11"/>
      <c r="BF6" s="11"/>
      <c r="BG6" s="11"/>
      <c r="BH6" s="11"/>
      <c r="BI6" s="11"/>
      <c r="BJ6" s="11"/>
      <c r="BK6" s="11"/>
      <c r="BL6" s="11"/>
      <c r="BM6" s="11"/>
      <c r="BN6" s="11"/>
      <c r="BO6" s="11"/>
      <c r="BP6" s="11"/>
      <c r="BQ6" s="11"/>
      <c r="BR6" s="11"/>
      <c r="BS6" s="11"/>
      <c r="BT6" s="11"/>
      <c r="BU6" s="11"/>
      <c r="BV6" s="11"/>
      <c r="BW6" s="11"/>
      <c r="BX6" s="11"/>
      <c r="BY6" s="11"/>
      <c r="BZ6" s="11"/>
    </row>
    <row r="7" spans="1:78" s="12" customFormat="1" ht="58" x14ac:dyDescent="0.35">
      <c r="A7" s="10" t="s">
        <v>59</v>
      </c>
      <c r="B7" s="10" t="s">
        <v>97</v>
      </c>
      <c r="C7" s="10" t="s">
        <v>98</v>
      </c>
      <c r="D7" s="10" t="s">
        <v>99</v>
      </c>
      <c r="E7" s="10" t="s">
        <v>100</v>
      </c>
      <c r="F7" s="10" t="s">
        <v>101</v>
      </c>
      <c r="G7" s="10" t="s">
        <v>102</v>
      </c>
      <c r="H7" s="10"/>
      <c r="I7" s="10"/>
      <c r="J7" s="57" t="s">
        <v>68</v>
      </c>
      <c r="K7" s="10">
        <v>1</v>
      </c>
      <c r="L7" s="10">
        <v>1</v>
      </c>
      <c r="M7" s="10" t="s">
        <v>103</v>
      </c>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11"/>
      <c r="AS7" s="11"/>
      <c r="AT7" s="11"/>
      <c r="AU7" s="11"/>
      <c r="AV7" s="11"/>
      <c r="AW7" s="11"/>
      <c r="AX7" s="11"/>
      <c r="AY7" s="11"/>
      <c r="AZ7" s="11"/>
      <c r="BA7" s="11"/>
      <c r="BB7" s="11"/>
      <c r="BC7" s="11"/>
      <c r="BD7" s="11"/>
      <c r="BE7" s="11"/>
      <c r="BF7" s="11"/>
      <c r="BG7" s="11"/>
      <c r="BH7" s="11"/>
      <c r="BI7" s="11"/>
      <c r="BJ7" s="11"/>
      <c r="BK7" s="11"/>
      <c r="BL7" s="11"/>
      <c r="BM7" s="11"/>
      <c r="BN7" s="11"/>
      <c r="BO7" s="11"/>
      <c r="BP7" s="11"/>
      <c r="BQ7" s="11"/>
      <c r="BR7" s="11"/>
      <c r="BS7" s="11"/>
      <c r="BT7" s="11"/>
      <c r="BU7" s="11"/>
      <c r="BV7" s="11"/>
      <c r="BW7" s="11"/>
      <c r="BX7" s="11"/>
      <c r="BY7" s="11"/>
      <c r="BZ7" s="11"/>
    </row>
    <row r="8" spans="1:78" s="12" customFormat="1" ht="58" x14ac:dyDescent="0.35">
      <c r="A8" s="10" t="s">
        <v>59</v>
      </c>
      <c r="B8" s="10" t="s">
        <v>104</v>
      </c>
      <c r="C8" s="10" t="s">
        <v>98</v>
      </c>
      <c r="D8" s="10" t="s">
        <v>105</v>
      </c>
      <c r="E8" s="10" t="s">
        <v>106</v>
      </c>
      <c r="F8" s="10" t="s">
        <v>107</v>
      </c>
      <c r="G8" s="10" t="s">
        <v>108</v>
      </c>
      <c r="H8" s="10" t="s">
        <v>109</v>
      </c>
      <c r="I8" s="10"/>
      <c r="J8" s="57" t="s">
        <v>110</v>
      </c>
      <c r="K8" s="10">
        <v>1</v>
      </c>
      <c r="L8" s="10">
        <v>1</v>
      </c>
      <c r="M8" s="10" t="s">
        <v>111</v>
      </c>
      <c r="N8" s="11"/>
      <c r="O8" s="11"/>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1"/>
      <c r="AR8" s="11"/>
      <c r="AS8" s="11"/>
      <c r="AT8" s="11"/>
      <c r="AU8" s="11"/>
      <c r="AV8" s="11"/>
      <c r="AW8" s="11"/>
      <c r="AX8" s="11"/>
      <c r="AY8" s="11"/>
      <c r="AZ8" s="11"/>
      <c r="BA8" s="11"/>
      <c r="BB8" s="11"/>
      <c r="BC8" s="11"/>
      <c r="BD8" s="11"/>
      <c r="BE8" s="11"/>
      <c r="BF8" s="11"/>
      <c r="BG8" s="11"/>
      <c r="BH8" s="11"/>
      <c r="BI8" s="11"/>
      <c r="BJ8" s="11"/>
      <c r="BK8" s="11"/>
      <c r="BL8" s="11"/>
      <c r="BM8" s="11"/>
      <c r="BN8" s="11"/>
      <c r="BO8" s="11"/>
      <c r="BP8" s="11"/>
      <c r="BQ8" s="11"/>
      <c r="BR8" s="11"/>
      <c r="BS8" s="11"/>
      <c r="BT8" s="11"/>
      <c r="BU8" s="11"/>
      <c r="BV8" s="11"/>
      <c r="BW8" s="11"/>
      <c r="BX8" s="11"/>
      <c r="BY8" s="11"/>
      <c r="BZ8" s="11"/>
    </row>
    <row r="9" spans="1:78" s="12" customFormat="1" ht="101.5" x14ac:dyDescent="0.35">
      <c r="A9" s="10" t="s">
        <v>59</v>
      </c>
      <c r="B9" s="10" t="s">
        <v>113</v>
      </c>
      <c r="C9" s="10" t="s">
        <v>98</v>
      </c>
      <c r="D9" s="10" t="s">
        <v>114</v>
      </c>
      <c r="E9" s="10" t="s">
        <v>115</v>
      </c>
      <c r="F9" s="10" t="s">
        <v>116</v>
      </c>
      <c r="G9" s="10" t="s">
        <v>117</v>
      </c>
      <c r="H9" s="10" t="s">
        <v>118</v>
      </c>
      <c r="I9" s="10" t="s">
        <v>119</v>
      </c>
      <c r="J9" s="66" t="s">
        <v>110</v>
      </c>
      <c r="K9" s="10">
        <v>1</v>
      </c>
      <c r="L9" s="10">
        <v>1</v>
      </c>
      <c r="M9" s="10" t="s">
        <v>120</v>
      </c>
      <c r="N9" s="11"/>
      <c r="O9" s="11"/>
      <c r="P9" s="11"/>
      <c r="Q9" s="11"/>
      <c r="R9" s="11"/>
      <c r="S9" s="11"/>
      <c r="T9" s="11"/>
      <c r="U9" s="11"/>
      <c r="V9" s="11"/>
      <c r="W9" s="11"/>
      <c r="X9" s="11"/>
      <c r="Y9" s="11"/>
      <c r="Z9" s="11"/>
      <c r="AA9" s="11"/>
      <c r="AB9" s="11"/>
      <c r="AC9" s="11"/>
      <c r="AD9" s="11"/>
      <c r="AE9" s="11"/>
      <c r="AF9" s="11"/>
      <c r="AG9" s="11"/>
      <c r="AH9" s="11"/>
      <c r="AI9" s="11"/>
      <c r="AJ9" s="11"/>
      <c r="AK9" s="11"/>
      <c r="AL9" s="11"/>
      <c r="AM9" s="11"/>
      <c r="AN9" s="11"/>
      <c r="AO9" s="11"/>
      <c r="AP9" s="11"/>
      <c r="AQ9" s="11"/>
      <c r="AR9" s="11"/>
      <c r="AS9" s="11"/>
      <c r="AT9" s="11"/>
      <c r="AU9" s="11"/>
      <c r="AV9" s="11"/>
      <c r="AW9" s="11"/>
      <c r="AX9" s="11"/>
      <c r="AY9" s="11"/>
      <c r="AZ9" s="11"/>
      <c r="BA9" s="11"/>
      <c r="BB9" s="11"/>
      <c r="BC9" s="11"/>
      <c r="BD9" s="11"/>
      <c r="BE9" s="11"/>
      <c r="BF9" s="11"/>
      <c r="BG9" s="11"/>
      <c r="BH9" s="11"/>
      <c r="BI9" s="11"/>
      <c r="BJ9" s="11"/>
      <c r="BK9" s="11"/>
      <c r="BL9" s="11"/>
      <c r="BM9" s="11"/>
      <c r="BN9" s="11"/>
      <c r="BO9" s="11"/>
      <c r="BP9" s="11"/>
      <c r="BQ9" s="11"/>
      <c r="BR9" s="11"/>
      <c r="BS9" s="11"/>
      <c r="BT9" s="11"/>
      <c r="BU9" s="11"/>
      <c r="BV9" s="11"/>
      <c r="BW9" s="11"/>
      <c r="BX9" s="11"/>
      <c r="BY9" s="11"/>
      <c r="BZ9" s="11"/>
    </row>
    <row r="10" spans="1:78" s="12" customFormat="1" ht="171.75" customHeight="1" x14ac:dyDescent="0.35">
      <c r="A10" s="10" t="s">
        <v>59</v>
      </c>
      <c r="B10" s="10" t="s">
        <v>122</v>
      </c>
      <c r="C10" s="10" t="s">
        <v>123</v>
      </c>
      <c r="D10" s="10" t="s">
        <v>124</v>
      </c>
      <c r="E10" s="10" t="s">
        <v>96</v>
      </c>
      <c r="F10" s="10" t="s">
        <v>125</v>
      </c>
      <c r="G10" s="10" t="s">
        <v>126</v>
      </c>
      <c r="H10" s="10" t="s">
        <v>127</v>
      </c>
      <c r="I10" s="10" t="s">
        <v>128</v>
      </c>
      <c r="J10" s="57" t="s">
        <v>121</v>
      </c>
      <c r="K10" s="10">
        <v>1</v>
      </c>
      <c r="L10" s="10">
        <v>1</v>
      </c>
      <c r="M10" s="10"/>
      <c r="N10" s="11"/>
      <c r="O10" s="11"/>
      <c r="P10" s="11"/>
      <c r="Q10" s="11"/>
      <c r="R10" s="11"/>
      <c r="S10" s="11"/>
      <c r="T10" s="11"/>
      <c r="U10" s="11"/>
      <c r="V10" s="11"/>
      <c r="W10" s="11"/>
      <c r="X10" s="11"/>
      <c r="Y10" s="11"/>
      <c r="Z10" s="11"/>
      <c r="AA10" s="11"/>
      <c r="AB10" s="11"/>
      <c r="AC10" s="11"/>
      <c r="AD10" s="11"/>
      <c r="AE10" s="11"/>
      <c r="AF10" s="11"/>
      <c r="AG10" s="11"/>
      <c r="AH10" s="11"/>
      <c r="AI10" s="11"/>
      <c r="AJ10" s="11"/>
      <c r="AK10" s="11"/>
      <c r="AL10" s="11"/>
      <c r="AM10" s="11"/>
      <c r="AN10" s="11"/>
      <c r="AO10" s="11"/>
      <c r="AP10" s="11"/>
      <c r="AQ10" s="11"/>
      <c r="AR10" s="11"/>
      <c r="AS10" s="11"/>
      <c r="AT10" s="11"/>
      <c r="AU10" s="11"/>
      <c r="AV10" s="11"/>
      <c r="AW10" s="11"/>
      <c r="AX10" s="11"/>
      <c r="AY10" s="11"/>
      <c r="AZ10" s="11"/>
      <c r="BA10" s="11"/>
      <c r="BB10" s="11"/>
      <c r="BC10" s="11"/>
      <c r="BD10" s="11"/>
      <c r="BE10" s="11"/>
      <c r="BF10" s="11"/>
      <c r="BG10" s="11"/>
      <c r="BH10" s="11"/>
      <c r="BI10" s="11"/>
      <c r="BJ10" s="11"/>
      <c r="BK10" s="11"/>
      <c r="BL10" s="11"/>
      <c r="BM10" s="11"/>
      <c r="BN10" s="11"/>
      <c r="BO10" s="11"/>
      <c r="BP10" s="11"/>
      <c r="BQ10" s="11"/>
      <c r="BR10" s="11"/>
      <c r="BS10" s="11"/>
      <c r="BT10" s="11"/>
      <c r="BU10" s="11"/>
      <c r="BV10" s="11"/>
      <c r="BW10" s="11"/>
      <c r="BX10" s="11"/>
      <c r="BY10" s="11"/>
      <c r="BZ10" s="11"/>
    </row>
    <row r="11" spans="1:78" s="14" customFormat="1" ht="43.5" x14ac:dyDescent="0.35">
      <c r="A11" s="10" t="s">
        <v>59</v>
      </c>
      <c r="B11" s="10" t="s">
        <v>129</v>
      </c>
      <c r="C11" s="10" t="s">
        <v>130</v>
      </c>
      <c r="D11" s="10" t="s">
        <v>130</v>
      </c>
      <c r="E11" s="10" t="s">
        <v>63</v>
      </c>
      <c r="F11" s="10" t="s">
        <v>131</v>
      </c>
      <c r="G11" s="10" t="s">
        <v>132</v>
      </c>
      <c r="H11" s="10" t="s">
        <v>133</v>
      </c>
      <c r="I11" s="10" t="s">
        <v>134</v>
      </c>
      <c r="J11" s="22" t="s">
        <v>96</v>
      </c>
      <c r="K11" s="10" t="s">
        <v>112</v>
      </c>
      <c r="L11" s="10">
        <v>1</v>
      </c>
      <c r="M11" s="10" t="s">
        <v>135</v>
      </c>
      <c r="N11" s="11"/>
      <c r="O11" s="11"/>
      <c r="P11" s="11"/>
      <c r="Q11" s="11"/>
      <c r="R11" s="11"/>
      <c r="S11" s="11"/>
      <c r="T11" s="11"/>
      <c r="U11" s="11"/>
      <c r="V11" s="11"/>
      <c r="W11" s="11"/>
      <c r="X11" s="11"/>
      <c r="Y11" s="11"/>
      <c r="Z11" s="11"/>
      <c r="AA11" s="11"/>
      <c r="AB11" s="11"/>
      <c r="AC11" s="11"/>
      <c r="AD11" s="11"/>
      <c r="AE11" s="11"/>
      <c r="AF11" s="11"/>
      <c r="AG11" s="11"/>
      <c r="AH11" s="11"/>
      <c r="AI11" s="11"/>
      <c r="AJ11" s="11"/>
      <c r="AK11" s="11"/>
      <c r="AL11" s="11"/>
      <c r="AM11" s="11"/>
      <c r="AN11" s="11"/>
      <c r="AO11" s="11"/>
      <c r="AP11" s="11"/>
      <c r="AQ11" s="11"/>
      <c r="AR11" s="11"/>
      <c r="AS11" s="11"/>
      <c r="AT11" s="11"/>
      <c r="AU11" s="11"/>
      <c r="AV11" s="11"/>
      <c r="AW11" s="11"/>
      <c r="AX11" s="11"/>
      <c r="AY11" s="11"/>
      <c r="AZ11" s="11"/>
      <c r="BA11" s="11"/>
      <c r="BB11" s="11"/>
      <c r="BC11" s="11"/>
      <c r="BD11" s="11"/>
      <c r="BE11" s="11"/>
      <c r="BF11" s="11"/>
      <c r="BG11" s="11"/>
      <c r="BH11" s="11"/>
      <c r="BI11" s="11"/>
      <c r="BJ11" s="11"/>
      <c r="BK11" s="11"/>
      <c r="BL11" s="11"/>
      <c r="BM11" s="11"/>
      <c r="BN11" s="11"/>
      <c r="BO11" s="11"/>
      <c r="BP11" s="11"/>
      <c r="BQ11" s="11"/>
      <c r="BR11" s="11"/>
      <c r="BS11" s="11"/>
      <c r="BT11" s="11"/>
      <c r="BU11" s="11"/>
      <c r="BV11" s="11"/>
      <c r="BW11" s="11"/>
      <c r="BX11" s="11"/>
      <c r="BY11" s="11"/>
      <c r="BZ11" s="11"/>
    </row>
    <row r="12" spans="1:78" s="12" customFormat="1" ht="123" customHeight="1" x14ac:dyDescent="0.35">
      <c r="A12" s="13" t="s">
        <v>136</v>
      </c>
      <c r="B12" s="13" t="s">
        <v>137</v>
      </c>
      <c r="C12" s="13" t="s">
        <v>138</v>
      </c>
      <c r="D12" s="13" t="s">
        <v>139</v>
      </c>
      <c r="E12" s="13" t="s">
        <v>140</v>
      </c>
      <c r="F12" s="13" t="s">
        <v>141</v>
      </c>
      <c r="G12" s="13" t="s">
        <v>142</v>
      </c>
      <c r="H12" s="13" t="s">
        <v>143</v>
      </c>
      <c r="I12" s="13"/>
      <c r="J12" s="13" t="s">
        <v>144</v>
      </c>
      <c r="K12" s="10">
        <v>1</v>
      </c>
      <c r="L12" s="10">
        <v>1</v>
      </c>
      <c r="M12" s="13" t="s">
        <v>145</v>
      </c>
      <c r="N12" s="11"/>
      <c r="O12" s="11"/>
      <c r="P12" s="11"/>
      <c r="Q12" s="11"/>
      <c r="R12" s="11"/>
      <c r="S12" s="11"/>
      <c r="T12" s="11"/>
      <c r="U12" s="11"/>
      <c r="V12" s="11"/>
      <c r="W12" s="11"/>
      <c r="X12" s="11"/>
      <c r="Y12" s="11"/>
      <c r="Z12" s="11"/>
      <c r="AA12" s="11"/>
      <c r="AB12" s="11"/>
      <c r="AC12" s="11"/>
      <c r="AD12" s="11"/>
      <c r="AE12" s="11"/>
      <c r="AF12" s="11"/>
      <c r="AG12" s="11"/>
      <c r="AH12" s="11"/>
      <c r="AI12" s="11"/>
      <c r="AJ12" s="11"/>
      <c r="AK12" s="11"/>
      <c r="AL12" s="11"/>
      <c r="AM12" s="11"/>
      <c r="AN12" s="11"/>
      <c r="AO12" s="11"/>
      <c r="AP12" s="11"/>
      <c r="AQ12" s="11"/>
      <c r="AR12" s="11"/>
      <c r="AS12" s="11"/>
      <c r="AT12" s="11"/>
      <c r="AU12" s="11"/>
      <c r="AV12" s="11"/>
      <c r="AW12" s="11"/>
      <c r="AX12" s="11"/>
      <c r="AY12" s="11"/>
      <c r="AZ12" s="11"/>
      <c r="BA12" s="11"/>
      <c r="BB12" s="11"/>
      <c r="BC12" s="11"/>
      <c r="BD12" s="11"/>
      <c r="BE12" s="11"/>
      <c r="BF12" s="11"/>
      <c r="BG12" s="11"/>
      <c r="BH12" s="11"/>
      <c r="BI12" s="11"/>
      <c r="BJ12" s="11"/>
      <c r="BK12" s="11"/>
      <c r="BL12" s="11"/>
      <c r="BM12" s="11"/>
      <c r="BN12" s="11"/>
      <c r="BO12" s="11"/>
      <c r="BP12" s="11"/>
      <c r="BQ12" s="11"/>
      <c r="BR12" s="11"/>
      <c r="BS12" s="11"/>
      <c r="BT12" s="11"/>
      <c r="BU12" s="11"/>
      <c r="BV12" s="11"/>
      <c r="BW12" s="11"/>
      <c r="BX12" s="11"/>
      <c r="BY12" s="11"/>
      <c r="BZ12" s="11"/>
    </row>
    <row r="13" spans="1:78" s="12" customFormat="1" ht="72.5" x14ac:dyDescent="0.35">
      <c r="A13" s="13" t="s">
        <v>136</v>
      </c>
      <c r="B13" s="13" t="s">
        <v>146</v>
      </c>
      <c r="C13" s="13" t="s">
        <v>138</v>
      </c>
      <c r="D13" s="13" t="s">
        <v>147</v>
      </c>
      <c r="E13" s="13" t="s">
        <v>140</v>
      </c>
      <c r="F13" s="13" t="s">
        <v>141</v>
      </c>
      <c r="G13" s="13" t="s">
        <v>148</v>
      </c>
      <c r="H13" s="13" t="s">
        <v>149</v>
      </c>
      <c r="I13" s="13"/>
      <c r="J13" s="13" t="s">
        <v>144</v>
      </c>
      <c r="K13" s="10">
        <v>1</v>
      </c>
      <c r="L13" s="10">
        <v>1</v>
      </c>
      <c r="M13" s="13" t="s">
        <v>150</v>
      </c>
      <c r="N13" s="11"/>
      <c r="O13" s="11"/>
      <c r="P13" s="11"/>
      <c r="Q13" s="11"/>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c r="BG13" s="11"/>
      <c r="BH13" s="11"/>
      <c r="BI13" s="11"/>
      <c r="BJ13" s="11"/>
      <c r="BK13" s="11"/>
      <c r="BL13" s="11"/>
      <c r="BM13" s="11"/>
      <c r="BN13" s="11"/>
      <c r="BO13" s="11"/>
      <c r="BP13" s="11"/>
      <c r="BQ13" s="11"/>
      <c r="BR13" s="11"/>
      <c r="BS13" s="11"/>
      <c r="BT13" s="11"/>
      <c r="BU13" s="11"/>
      <c r="BV13" s="11"/>
      <c r="BW13" s="11"/>
      <c r="BX13" s="11"/>
      <c r="BY13" s="11"/>
      <c r="BZ13" s="11"/>
    </row>
    <row r="14" spans="1:78" s="12" customFormat="1" ht="101.5" x14ac:dyDescent="0.35">
      <c r="A14" s="13" t="s">
        <v>136</v>
      </c>
      <c r="B14" s="13" t="s">
        <v>151</v>
      </c>
      <c r="C14" s="13" t="s">
        <v>138</v>
      </c>
      <c r="D14" s="13" t="s">
        <v>152</v>
      </c>
      <c r="E14" s="13" t="s">
        <v>153</v>
      </c>
      <c r="F14" s="13" t="s">
        <v>154</v>
      </c>
      <c r="G14" s="13" t="s">
        <v>155</v>
      </c>
      <c r="H14" s="13" t="s">
        <v>156</v>
      </c>
      <c r="I14" s="13"/>
      <c r="J14" s="58" t="s">
        <v>68</v>
      </c>
      <c r="K14" s="10">
        <v>1</v>
      </c>
      <c r="L14" s="10">
        <v>1</v>
      </c>
      <c r="M14" s="13" t="s">
        <v>157</v>
      </c>
      <c r="N14" s="11"/>
      <c r="O14" s="11"/>
      <c r="P14" s="11"/>
      <c r="Q14" s="11"/>
      <c r="R14" s="11"/>
      <c r="S14" s="11"/>
      <c r="T14" s="11"/>
      <c r="U14" s="11"/>
      <c r="V14" s="11"/>
      <c r="W14" s="11"/>
      <c r="X14" s="11"/>
      <c r="Y14" s="11"/>
      <c r="Z14" s="11"/>
      <c r="AA14" s="11"/>
      <c r="AB14" s="11"/>
      <c r="AC14" s="11"/>
      <c r="AD14" s="11"/>
      <c r="AE14" s="11"/>
      <c r="AF14" s="11"/>
      <c r="AG14" s="11"/>
      <c r="AH14" s="11"/>
      <c r="AI14" s="11"/>
      <c r="AJ14" s="11"/>
      <c r="AK14" s="11"/>
      <c r="AL14" s="11"/>
      <c r="AM14" s="11"/>
      <c r="AN14" s="11"/>
      <c r="AO14" s="11"/>
      <c r="AP14" s="11"/>
      <c r="AQ14" s="11"/>
      <c r="AR14" s="11"/>
      <c r="AS14" s="11"/>
      <c r="AT14" s="11"/>
      <c r="AU14" s="11"/>
      <c r="AV14" s="11"/>
      <c r="AW14" s="11"/>
      <c r="AX14" s="11"/>
      <c r="AY14" s="11"/>
      <c r="AZ14" s="11"/>
      <c r="BA14" s="11"/>
      <c r="BB14" s="11"/>
      <c r="BC14" s="11"/>
      <c r="BD14" s="11"/>
      <c r="BE14" s="11"/>
      <c r="BF14" s="11"/>
      <c r="BG14" s="11"/>
      <c r="BH14" s="11"/>
      <c r="BI14" s="11"/>
      <c r="BJ14" s="11"/>
      <c r="BK14" s="11"/>
      <c r="BL14" s="11"/>
      <c r="BM14" s="11"/>
      <c r="BN14" s="11"/>
      <c r="BO14" s="11"/>
      <c r="BP14" s="11"/>
      <c r="BQ14" s="11"/>
      <c r="BR14" s="11"/>
      <c r="BS14" s="11"/>
      <c r="BT14" s="11"/>
      <c r="BU14" s="11"/>
      <c r="BV14" s="11"/>
      <c r="BW14" s="11"/>
      <c r="BX14" s="11"/>
      <c r="BY14" s="11"/>
      <c r="BZ14" s="11"/>
    </row>
    <row r="15" spans="1:78" s="14" customFormat="1" ht="101.5" x14ac:dyDescent="0.35">
      <c r="A15" s="13" t="s">
        <v>136</v>
      </c>
      <c r="B15" s="13" t="s">
        <v>158</v>
      </c>
      <c r="C15" s="13" t="s">
        <v>138</v>
      </c>
      <c r="D15" s="13" t="s">
        <v>159</v>
      </c>
      <c r="E15" s="13" t="s">
        <v>115</v>
      </c>
      <c r="F15" s="13" t="s">
        <v>116</v>
      </c>
      <c r="G15" s="13" t="s">
        <v>117</v>
      </c>
      <c r="H15" s="13" t="s">
        <v>118</v>
      </c>
      <c r="I15" s="13" t="s">
        <v>119</v>
      </c>
      <c r="J15" s="58"/>
      <c r="K15" s="10">
        <v>1</v>
      </c>
      <c r="L15" s="10">
        <v>1</v>
      </c>
      <c r="M15" s="13"/>
      <c r="N15" s="11"/>
      <c r="O15" s="11"/>
      <c r="P15" s="11"/>
      <c r="Q15" s="11"/>
      <c r="R15" s="11"/>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row>
    <row r="16" spans="1:78" s="12" customFormat="1" ht="81" customHeight="1" x14ac:dyDescent="0.35">
      <c r="A16" s="13" t="s">
        <v>136</v>
      </c>
      <c r="B16" s="13" t="s">
        <v>160</v>
      </c>
      <c r="C16" s="13" t="s">
        <v>123</v>
      </c>
      <c r="D16" s="13" t="s">
        <v>161</v>
      </c>
      <c r="E16" s="13" t="s">
        <v>96</v>
      </c>
      <c r="F16" s="13" t="s">
        <v>162</v>
      </c>
      <c r="G16" s="13" t="s">
        <v>163</v>
      </c>
      <c r="H16" s="13" t="s">
        <v>164</v>
      </c>
      <c r="I16" s="13" t="s">
        <v>165</v>
      </c>
      <c r="J16" s="58" t="s">
        <v>121</v>
      </c>
      <c r="K16" s="10">
        <v>1</v>
      </c>
      <c r="L16" s="10">
        <v>1</v>
      </c>
      <c r="M16" s="13"/>
      <c r="N16" s="11"/>
      <c r="O16" s="11"/>
      <c r="P16" s="11"/>
      <c r="Q16" s="11"/>
      <c r="R16" s="11"/>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row>
    <row r="17" spans="1:78" s="12" customFormat="1" ht="43.5" x14ac:dyDescent="0.35">
      <c r="A17" s="15" t="s">
        <v>166</v>
      </c>
      <c r="B17" s="15" t="s">
        <v>167</v>
      </c>
      <c r="C17" s="15" t="s">
        <v>168</v>
      </c>
      <c r="D17" s="15" t="s">
        <v>169</v>
      </c>
      <c r="E17" s="15" t="s">
        <v>63</v>
      </c>
      <c r="F17" s="15" t="s">
        <v>73</v>
      </c>
      <c r="G17" s="15" t="s">
        <v>170</v>
      </c>
      <c r="H17" s="15" t="s">
        <v>66</v>
      </c>
      <c r="I17" s="15" t="s">
        <v>67</v>
      </c>
      <c r="J17" s="59" t="s">
        <v>68</v>
      </c>
      <c r="K17" s="10">
        <v>1</v>
      </c>
      <c r="L17" s="10">
        <v>1</v>
      </c>
      <c r="M17" s="15" t="s">
        <v>171</v>
      </c>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row>
    <row r="18" spans="1:78" s="12" customFormat="1" ht="58" x14ac:dyDescent="0.35">
      <c r="A18" s="15" t="s">
        <v>166</v>
      </c>
      <c r="B18" s="15" t="s">
        <v>172</v>
      </c>
      <c r="C18" s="15" t="s">
        <v>168</v>
      </c>
      <c r="D18" s="15" t="s">
        <v>173</v>
      </c>
      <c r="E18" s="15" t="s">
        <v>63</v>
      </c>
      <c r="F18" s="15" t="s">
        <v>73</v>
      </c>
      <c r="G18" s="15" t="s">
        <v>74</v>
      </c>
      <c r="H18" s="15" t="s">
        <v>75</v>
      </c>
      <c r="I18" s="15"/>
      <c r="J18" s="59" t="s">
        <v>68</v>
      </c>
      <c r="K18" s="10">
        <v>1</v>
      </c>
      <c r="L18" s="10">
        <v>1</v>
      </c>
      <c r="M18" s="15" t="s">
        <v>174</v>
      </c>
      <c r="N18" s="11"/>
      <c r="O18" s="11"/>
      <c r="P18" s="11"/>
      <c r="Q18" s="11"/>
      <c r="R18" s="11"/>
      <c r="S18" s="11"/>
      <c r="T18" s="11"/>
      <c r="U18" s="11"/>
      <c r="V18" s="11"/>
      <c r="W18" s="11"/>
      <c r="X18" s="11"/>
      <c r="Y18" s="11"/>
      <c r="Z18" s="11"/>
      <c r="AA18" s="11"/>
      <c r="AB18" s="11"/>
      <c r="AC18" s="11"/>
      <c r="AD18" s="11"/>
      <c r="AE18" s="11"/>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row>
    <row r="19" spans="1:78" s="12" customFormat="1" ht="43.5" x14ac:dyDescent="0.35">
      <c r="A19" s="15" t="s">
        <v>166</v>
      </c>
      <c r="B19" s="15" t="s">
        <v>175</v>
      </c>
      <c r="C19" s="15" t="s">
        <v>168</v>
      </c>
      <c r="D19" s="15" t="s">
        <v>176</v>
      </c>
      <c r="E19" s="15" t="s">
        <v>100</v>
      </c>
      <c r="F19" s="15" t="s">
        <v>79</v>
      </c>
      <c r="G19" s="15" t="s">
        <v>80</v>
      </c>
      <c r="H19" s="15"/>
      <c r="I19" s="15"/>
      <c r="J19" s="59" t="s">
        <v>68</v>
      </c>
      <c r="K19" s="10">
        <v>1</v>
      </c>
      <c r="L19" s="10">
        <v>1</v>
      </c>
      <c r="M19" s="15" t="s">
        <v>177</v>
      </c>
      <c r="N19" s="11"/>
      <c r="O19" s="11"/>
      <c r="P19" s="11"/>
      <c r="Q19" s="11"/>
      <c r="R19" s="11"/>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row>
    <row r="20" spans="1:78" s="12" customFormat="1" ht="43.5" x14ac:dyDescent="0.35">
      <c r="A20" s="15" t="s">
        <v>166</v>
      </c>
      <c r="B20" s="15" t="s">
        <v>178</v>
      </c>
      <c r="C20" s="15" t="s">
        <v>168</v>
      </c>
      <c r="D20" s="15" t="s">
        <v>83</v>
      </c>
      <c r="E20" s="15" t="s">
        <v>63</v>
      </c>
      <c r="F20" s="15" t="s">
        <v>84</v>
      </c>
      <c r="G20" s="15" t="s">
        <v>85</v>
      </c>
      <c r="H20" s="15" t="s">
        <v>86</v>
      </c>
      <c r="I20" s="15" t="s">
        <v>87</v>
      </c>
      <c r="J20" s="59" t="s">
        <v>68</v>
      </c>
      <c r="K20" s="10">
        <v>1</v>
      </c>
      <c r="L20" s="10">
        <v>1</v>
      </c>
      <c r="M20" s="15" t="s">
        <v>177</v>
      </c>
      <c r="N20" s="11"/>
      <c r="O20" s="11"/>
      <c r="P20" s="11"/>
      <c r="Q20" s="11"/>
      <c r="R20" s="11"/>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row>
    <row r="21" spans="1:78" s="12" customFormat="1" ht="93.75" customHeight="1" x14ac:dyDescent="0.35">
      <c r="A21" s="15" t="s">
        <v>166</v>
      </c>
      <c r="B21" s="15" t="s">
        <v>179</v>
      </c>
      <c r="C21" s="15" t="s">
        <v>168</v>
      </c>
      <c r="D21" s="15" t="s">
        <v>180</v>
      </c>
      <c r="E21" s="15" t="s">
        <v>181</v>
      </c>
      <c r="F21" s="15" t="s">
        <v>182</v>
      </c>
      <c r="G21" s="15" t="s">
        <v>183</v>
      </c>
      <c r="H21" s="15"/>
      <c r="I21" s="15"/>
      <c r="J21" s="59" t="s">
        <v>68</v>
      </c>
      <c r="K21" s="10">
        <v>1</v>
      </c>
      <c r="L21" s="10">
        <v>1</v>
      </c>
      <c r="M21" s="15" t="s">
        <v>171</v>
      </c>
      <c r="N21" s="11"/>
      <c r="O21" s="11"/>
      <c r="P21" s="11"/>
      <c r="Q21" s="11"/>
      <c r="R21" s="11"/>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row>
    <row r="22" spans="1:78" s="12" customFormat="1" ht="43.5" x14ac:dyDescent="0.35">
      <c r="A22" s="15" t="s">
        <v>166</v>
      </c>
      <c r="B22" s="15" t="s">
        <v>184</v>
      </c>
      <c r="C22" s="15" t="s">
        <v>168</v>
      </c>
      <c r="D22" s="15" t="s">
        <v>185</v>
      </c>
      <c r="E22" s="15" t="s">
        <v>91</v>
      </c>
      <c r="F22" s="15" t="s">
        <v>92</v>
      </c>
      <c r="G22" s="15" t="s">
        <v>93</v>
      </c>
      <c r="H22" s="15" t="s">
        <v>186</v>
      </c>
      <c r="I22" s="15"/>
      <c r="J22" s="59" t="s">
        <v>68</v>
      </c>
      <c r="K22" s="10">
        <v>1</v>
      </c>
      <c r="L22" s="10">
        <v>1</v>
      </c>
      <c r="M22" s="15" t="s">
        <v>187</v>
      </c>
      <c r="N22" s="11"/>
      <c r="O22" s="11"/>
      <c r="P22" s="11"/>
      <c r="Q22" s="11"/>
      <c r="R22" s="11"/>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row>
    <row r="23" spans="1:78" s="12" customFormat="1" ht="72.5" x14ac:dyDescent="0.35">
      <c r="A23" s="15" t="s">
        <v>166</v>
      </c>
      <c r="B23" s="15" t="s">
        <v>188</v>
      </c>
      <c r="C23" s="15" t="s">
        <v>189</v>
      </c>
      <c r="D23" s="15" t="s">
        <v>190</v>
      </c>
      <c r="E23" s="15" t="s">
        <v>191</v>
      </c>
      <c r="F23" s="15" t="s">
        <v>192</v>
      </c>
      <c r="G23" s="15" t="s">
        <v>193</v>
      </c>
      <c r="H23" s="15" t="s">
        <v>194</v>
      </c>
      <c r="I23" s="15"/>
      <c r="J23" s="59" t="s">
        <v>68</v>
      </c>
      <c r="K23" s="10">
        <v>1</v>
      </c>
      <c r="L23" s="10">
        <v>1</v>
      </c>
      <c r="M23" s="15" t="s">
        <v>171</v>
      </c>
      <c r="N23" s="11"/>
      <c r="O23" s="11"/>
      <c r="P23" s="11"/>
      <c r="Q23" s="11"/>
      <c r="R23" s="11"/>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row>
    <row r="24" spans="1:78" s="12" customFormat="1" ht="72.5" x14ac:dyDescent="0.35">
      <c r="A24" s="15" t="s">
        <v>166</v>
      </c>
      <c r="B24" s="15" t="s">
        <v>195</v>
      </c>
      <c r="C24" s="15" t="s">
        <v>189</v>
      </c>
      <c r="D24" s="15" t="s">
        <v>196</v>
      </c>
      <c r="E24" s="15" t="s">
        <v>197</v>
      </c>
      <c r="F24" s="15" t="s">
        <v>198</v>
      </c>
      <c r="G24" s="15" t="s">
        <v>199</v>
      </c>
      <c r="H24" s="15" t="s">
        <v>200</v>
      </c>
      <c r="I24" s="15" t="s">
        <v>201</v>
      </c>
      <c r="J24" s="59" t="s">
        <v>68</v>
      </c>
      <c r="K24" s="10">
        <v>1</v>
      </c>
      <c r="L24" s="10">
        <v>1</v>
      </c>
      <c r="M24" s="15" t="s">
        <v>202</v>
      </c>
      <c r="N24" s="11"/>
      <c r="O24" s="11"/>
      <c r="P24" s="11"/>
      <c r="Q24" s="11"/>
      <c r="R24" s="11"/>
      <c r="S24" s="11"/>
      <c r="T24" s="11"/>
      <c r="U24" s="11"/>
      <c r="V24" s="11"/>
      <c r="W24" s="11"/>
      <c r="X24" s="11"/>
      <c r="Y24" s="11"/>
      <c r="Z24" s="11"/>
      <c r="AA24" s="11"/>
      <c r="AB24" s="11"/>
      <c r="AC24" s="11"/>
      <c r="AD24" s="11"/>
      <c r="AE24" s="11"/>
      <c r="AF24" s="11"/>
      <c r="AG24" s="11"/>
      <c r="AH24" s="11"/>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row>
    <row r="25" spans="1:78" s="12" customFormat="1" ht="58" x14ac:dyDescent="0.35">
      <c r="A25" s="15" t="s">
        <v>166</v>
      </c>
      <c r="B25" s="15" t="s">
        <v>203</v>
      </c>
      <c r="C25" s="15" t="s">
        <v>123</v>
      </c>
      <c r="D25" s="15" t="s">
        <v>204</v>
      </c>
      <c r="E25" s="15" t="s">
        <v>96</v>
      </c>
      <c r="F25" s="15" t="s">
        <v>125</v>
      </c>
      <c r="G25" s="15" t="s">
        <v>126</v>
      </c>
      <c r="H25" s="15" t="s">
        <v>127</v>
      </c>
      <c r="I25" s="15" t="s">
        <v>128</v>
      </c>
      <c r="J25" s="54" t="s">
        <v>121</v>
      </c>
      <c r="K25" s="10">
        <v>1</v>
      </c>
      <c r="L25" s="10">
        <v>1</v>
      </c>
      <c r="M25" s="15" t="s">
        <v>171</v>
      </c>
      <c r="N25" s="11"/>
      <c r="O25" s="11"/>
      <c r="P25" s="11"/>
      <c r="Q25" s="11"/>
      <c r="R25" s="11"/>
      <c r="S25" s="11"/>
      <c r="T25" s="11"/>
      <c r="U25" s="11"/>
      <c r="V25" s="11"/>
      <c r="W25" s="11"/>
      <c r="X25" s="11"/>
      <c r="Y25" s="11"/>
      <c r="Z25" s="11"/>
      <c r="AA25" s="11"/>
      <c r="AB25" s="11"/>
      <c r="AC25" s="11"/>
      <c r="AD25" s="11"/>
      <c r="AE25" s="11"/>
      <c r="AF25" s="11"/>
      <c r="AG25" s="11"/>
      <c r="AH25" s="11"/>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row>
    <row r="26" spans="1:78" s="14" customFormat="1" ht="43.5" x14ac:dyDescent="0.35">
      <c r="A26" s="15" t="s">
        <v>166</v>
      </c>
      <c r="B26" s="15" t="s">
        <v>205</v>
      </c>
      <c r="C26" s="15" t="s">
        <v>130</v>
      </c>
      <c r="D26" s="15" t="s">
        <v>130</v>
      </c>
      <c r="E26" s="15" t="s">
        <v>63</v>
      </c>
      <c r="F26" s="15" t="s">
        <v>206</v>
      </c>
      <c r="G26" s="15" t="s">
        <v>207</v>
      </c>
      <c r="H26" s="15" t="s">
        <v>208</v>
      </c>
      <c r="I26" s="15" t="s">
        <v>209</v>
      </c>
      <c r="J26" s="22" t="s">
        <v>96</v>
      </c>
      <c r="K26" s="10" t="s">
        <v>112</v>
      </c>
      <c r="L26" s="10">
        <v>1</v>
      </c>
      <c r="M26" s="15" t="s">
        <v>135</v>
      </c>
      <c r="N26" s="11"/>
      <c r="O26" s="11"/>
      <c r="P26" s="11"/>
      <c r="Q26" s="11"/>
      <c r="R26" s="11"/>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row>
    <row r="27" spans="1:78" s="12" customFormat="1" ht="109.5" customHeight="1" x14ac:dyDescent="0.35">
      <c r="A27" s="16" t="s">
        <v>210</v>
      </c>
      <c r="B27" s="16" t="s">
        <v>211</v>
      </c>
      <c r="C27" s="16" t="s">
        <v>212</v>
      </c>
      <c r="D27" s="16" t="s">
        <v>213</v>
      </c>
      <c r="E27" s="16" t="s">
        <v>214</v>
      </c>
      <c r="F27" s="16" t="s">
        <v>215</v>
      </c>
      <c r="G27" s="16" t="s">
        <v>216</v>
      </c>
      <c r="H27" s="16" t="s">
        <v>217</v>
      </c>
      <c r="I27" s="16" t="s">
        <v>218</v>
      </c>
      <c r="J27" s="66" t="s">
        <v>110</v>
      </c>
      <c r="K27" s="10">
        <v>1</v>
      </c>
      <c r="L27" s="10">
        <v>1</v>
      </c>
      <c r="M27" s="16" t="s">
        <v>69</v>
      </c>
      <c r="N27" s="11"/>
      <c r="O27" s="11"/>
      <c r="P27" s="11"/>
      <c r="Q27" s="11"/>
      <c r="R27" s="11"/>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row>
    <row r="28" spans="1:78" s="12" customFormat="1" ht="72.5" x14ac:dyDescent="0.35">
      <c r="A28" s="16" t="s">
        <v>210</v>
      </c>
      <c r="B28" s="16" t="s">
        <v>219</v>
      </c>
      <c r="C28" s="16" t="s">
        <v>212</v>
      </c>
      <c r="D28" s="16" t="s">
        <v>220</v>
      </c>
      <c r="E28" s="16" t="s">
        <v>221</v>
      </c>
      <c r="F28" s="16" t="s">
        <v>222</v>
      </c>
      <c r="G28" s="16" t="s">
        <v>223</v>
      </c>
      <c r="H28" s="16" t="s">
        <v>224</v>
      </c>
      <c r="I28" s="16" t="s">
        <v>225</v>
      </c>
      <c r="J28" s="60" t="s">
        <v>68</v>
      </c>
      <c r="K28" s="10">
        <v>1</v>
      </c>
      <c r="L28" s="10">
        <v>1</v>
      </c>
      <c r="M28" s="16" t="s">
        <v>226</v>
      </c>
      <c r="N28" s="11"/>
      <c r="O28" s="11"/>
      <c r="P28" s="11"/>
      <c r="Q28" s="11"/>
      <c r="R28" s="11"/>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row>
    <row r="29" spans="1:78" s="12" customFormat="1" ht="105.75" customHeight="1" x14ac:dyDescent="0.35">
      <c r="A29" s="16" t="s">
        <v>210</v>
      </c>
      <c r="B29" s="16" t="s">
        <v>228</v>
      </c>
      <c r="C29" s="16" t="s">
        <v>227</v>
      </c>
      <c r="D29" s="16" t="s">
        <v>229</v>
      </c>
      <c r="E29" s="16" t="s">
        <v>230</v>
      </c>
      <c r="F29" s="16" t="s">
        <v>231</v>
      </c>
      <c r="G29" s="16" t="s">
        <v>232</v>
      </c>
      <c r="H29" s="16"/>
      <c r="I29" s="16"/>
      <c r="J29" s="66" t="s">
        <v>110</v>
      </c>
      <c r="K29" s="10">
        <v>1</v>
      </c>
      <c r="L29" s="10">
        <v>1</v>
      </c>
      <c r="M29" s="16" t="s">
        <v>233</v>
      </c>
      <c r="N29" s="11"/>
      <c r="O29" s="11"/>
      <c r="P29" s="11"/>
      <c r="Q29" s="11"/>
      <c r="R29" s="11"/>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row>
    <row r="30" spans="1:78" s="12" customFormat="1" ht="87" x14ac:dyDescent="0.35">
      <c r="A30" s="16" t="s">
        <v>210</v>
      </c>
      <c r="B30" s="16" t="s">
        <v>234</v>
      </c>
      <c r="C30" s="16" t="s">
        <v>227</v>
      </c>
      <c r="D30" s="16" t="s">
        <v>235</v>
      </c>
      <c r="E30" s="16" t="s">
        <v>63</v>
      </c>
      <c r="F30" s="16" t="s">
        <v>236</v>
      </c>
      <c r="G30" s="16" t="s">
        <v>237</v>
      </c>
      <c r="H30" s="16" t="s">
        <v>238</v>
      </c>
      <c r="I30" s="16"/>
      <c r="J30" s="60" t="s">
        <v>68</v>
      </c>
      <c r="K30" s="10">
        <v>1</v>
      </c>
      <c r="L30" s="10">
        <v>1</v>
      </c>
      <c r="M30" s="16" t="s">
        <v>239</v>
      </c>
      <c r="N30" s="11"/>
      <c r="O30" s="11"/>
      <c r="P30" s="11"/>
      <c r="Q30" s="11"/>
      <c r="R30" s="11"/>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row>
    <row r="31" spans="1:78" s="12" customFormat="1" ht="131.15" customHeight="1" x14ac:dyDescent="0.35">
      <c r="A31" s="16" t="s">
        <v>210</v>
      </c>
      <c r="B31" s="16" t="s">
        <v>240</v>
      </c>
      <c r="C31" s="16" t="s">
        <v>241</v>
      </c>
      <c r="D31" s="16" t="s">
        <v>242</v>
      </c>
      <c r="E31" s="16" t="s">
        <v>63</v>
      </c>
      <c r="F31" s="16" t="s">
        <v>243</v>
      </c>
      <c r="G31" s="16" t="s">
        <v>244</v>
      </c>
      <c r="H31" s="16" t="s">
        <v>245</v>
      </c>
      <c r="I31" s="16"/>
      <c r="J31" s="60" t="s">
        <v>68</v>
      </c>
      <c r="K31" s="10">
        <v>1</v>
      </c>
      <c r="L31" s="10">
        <v>1</v>
      </c>
      <c r="M31" s="16" t="s">
        <v>246</v>
      </c>
      <c r="N31" s="11"/>
      <c r="O31" s="11"/>
      <c r="P31" s="11"/>
      <c r="Q31" s="11"/>
      <c r="R31" s="11"/>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row>
    <row r="32" spans="1:78" s="12" customFormat="1" ht="138.75" customHeight="1" x14ac:dyDescent="0.35">
      <c r="A32" s="16" t="s">
        <v>210</v>
      </c>
      <c r="B32" s="16" t="s">
        <v>247</v>
      </c>
      <c r="C32" s="16" t="s">
        <v>248</v>
      </c>
      <c r="D32" s="16" t="s">
        <v>249</v>
      </c>
      <c r="E32" s="16" t="s">
        <v>96</v>
      </c>
      <c r="F32" s="16" t="s">
        <v>250</v>
      </c>
      <c r="G32" s="16" t="s">
        <v>251</v>
      </c>
      <c r="H32" s="16" t="s">
        <v>252</v>
      </c>
      <c r="I32" s="16"/>
      <c r="J32" s="60" t="s">
        <v>253</v>
      </c>
      <c r="K32" s="10" t="s">
        <v>112</v>
      </c>
      <c r="L32" s="10">
        <v>1</v>
      </c>
      <c r="M32" s="16" t="s">
        <v>69</v>
      </c>
      <c r="N32" s="11"/>
      <c r="O32" s="11"/>
      <c r="P32" s="11"/>
      <c r="Q32" s="11"/>
      <c r="R32" s="11"/>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row>
    <row r="33" spans="1:78" s="18" customFormat="1" ht="29" x14ac:dyDescent="0.35">
      <c r="A33" s="17" t="s">
        <v>254</v>
      </c>
      <c r="B33" s="17" t="s">
        <v>255</v>
      </c>
      <c r="C33" s="17" t="s">
        <v>256</v>
      </c>
      <c r="D33" s="17" t="s">
        <v>257</v>
      </c>
      <c r="E33" s="17" t="s">
        <v>258</v>
      </c>
      <c r="F33" s="17" t="s">
        <v>259</v>
      </c>
      <c r="G33" s="17" t="s">
        <v>260</v>
      </c>
      <c r="H33" s="17" t="s">
        <v>261</v>
      </c>
      <c r="I33" s="17"/>
      <c r="J33" s="50" t="s">
        <v>68</v>
      </c>
      <c r="K33" s="10">
        <v>1</v>
      </c>
      <c r="L33" s="10">
        <v>1</v>
      </c>
      <c r="M33" s="17" t="s">
        <v>69</v>
      </c>
      <c r="N33" s="11"/>
      <c r="O33" s="11"/>
      <c r="P33" s="11"/>
      <c r="Q33" s="11"/>
      <c r="R33" s="11"/>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row>
    <row r="34" spans="1:78" s="18" customFormat="1" ht="116" x14ac:dyDescent="0.35">
      <c r="A34" s="17" t="s">
        <v>254</v>
      </c>
      <c r="B34" s="17" t="s">
        <v>262</v>
      </c>
      <c r="C34" s="17" t="s">
        <v>263</v>
      </c>
      <c r="D34" s="17" t="s">
        <v>263</v>
      </c>
      <c r="E34" s="17" t="s">
        <v>264</v>
      </c>
      <c r="F34" s="17" t="s">
        <v>265</v>
      </c>
      <c r="G34" s="17" t="s">
        <v>266</v>
      </c>
      <c r="H34" s="17" t="s">
        <v>267</v>
      </c>
      <c r="I34" s="17" t="s">
        <v>268</v>
      </c>
      <c r="J34" s="66" t="s">
        <v>110</v>
      </c>
      <c r="K34" s="10">
        <v>1</v>
      </c>
      <c r="L34" s="10">
        <v>1</v>
      </c>
      <c r="M34" s="17" t="s">
        <v>69</v>
      </c>
      <c r="N34" s="11"/>
      <c r="O34" s="11"/>
      <c r="P34" s="11"/>
      <c r="Q34" s="11"/>
      <c r="R34" s="11"/>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row>
    <row r="35" spans="1:78" s="12" customFormat="1" ht="99" customHeight="1" x14ac:dyDescent="0.35">
      <c r="A35" s="19" t="s">
        <v>269</v>
      </c>
      <c r="B35" s="19" t="s">
        <v>270</v>
      </c>
      <c r="C35" s="19" t="s">
        <v>271</v>
      </c>
      <c r="D35" s="19" t="s">
        <v>272</v>
      </c>
      <c r="E35" s="19" t="s">
        <v>273</v>
      </c>
      <c r="F35" s="19" t="s">
        <v>274</v>
      </c>
      <c r="G35" s="19" t="s">
        <v>275</v>
      </c>
      <c r="H35" s="19" t="s">
        <v>276</v>
      </c>
      <c r="I35" s="19" t="s">
        <v>277</v>
      </c>
      <c r="J35" s="61" t="s">
        <v>68</v>
      </c>
      <c r="K35" s="10">
        <v>1</v>
      </c>
      <c r="L35" s="10">
        <v>1</v>
      </c>
      <c r="M35" s="19" t="s">
        <v>278</v>
      </c>
      <c r="N35" s="11"/>
      <c r="O35" s="11"/>
      <c r="P35" s="11"/>
      <c r="Q35" s="11"/>
      <c r="R35" s="11"/>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row>
    <row r="36" spans="1:78" s="12" customFormat="1" ht="43.5" x14ac:dyDescent="0.35">
      <c r="A36" s="19" t="s">
        <v>269</v>
      </c>
      <c r="B36" s="19" t="s">
        <v>279</v>
      </c>
      <c r="C36" s="19" t="s">
        <v>271</v>
      </c>
      <c r="D36" s="19" t="s">
        <v>280</v>
      </c>
      <c r="E36" s="19" t="s">
        <v>281</v>
      </c>
      <c r="F36" s="19" t="s">
        <v>282</v>
      </c>
      <c r="G36" s="19" t="s">
        <v>283</v>
      </c>
      <c r="H36" s="19" t="s">
        <v>284</v>
      </c>
      <c r="I36" s="19"/>
      <c r="J36" s="61" t="s">
        <v>285</v>
      </c>
      <c r="K36" s="10" t="s">
        <v>112</v>
      </c>
      <c r="L36" s="10">
        <v>1</v>
      </c>
      <c r="M36" s="19"/>
      <c r="N36" s="11"/>
      <c r="O36" s="11"/>
      <c r="P36" s="11"/>
      <c r="Q36" s="11"/>
      <c r="R36" s="11"/>
      <c r="S36" s="11"/>
      <c r="T36" s="11"/>
      <c r="U36" s="11"/>
      <c r="V36" s="11"/>
      <c r="W36" s="11"/>
      <c r="X36" s="11"/>
      <c r="Y36" s="11"/>
      <c r="Z36" s="11"/>
      <c r="AA36" s="11"/>
      <c r="AB36" s="11"/>
      <c r="AC36" s="11"/>
      <c r="AD36" s="11"/>
      <c r="AE36" s="11"/>
      <c r="AF36" s="11"/>
      <c r="AG36" s="11"/>
      <c r="AH36" s="11"/>
      <c r="AI36" s="11"/>
      <c r="AJ36" s="11"/>
      <c r="AK36" s="11"/>
      <c r="AL36" s="11"/>
      <c r="AM36" s="11"/>
      <c r="AN36" s="11"/>
      <c r="AO36" s="11"/>
      <c r="AP36" s="11"/>
      <c r="AQ36" s="11"/>
      <c r="AR36" s="11"/>
      <c r="AS36" s="11"/>
      <c r="AT36" s="11"/>
      <c r="AU36" s="11"/>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row>
    <row r="37" spans="1:78" s="12" customFormat="1" ht="58" x14ac:dyDescent="0.35">
      <c r="A37" s="19" t="s">
        <v>269</v>
      </c>
      <c r="B37" s="19" t="s">
        <v>286</v>
      </c>
      <c r="C37" s="19" t="s">
        <v>248</v>
      </c>
      <c r="D37" s="19" t="s">
        <v>287</v>
      </c>
      <c r="E37" s="19" t="s">
        <v>288</v>
      </c>
      <c r="F37" s="19" t="s">
        <v>289</v>
      </c>
      <c r="G37" s="19" t="s">
        <v>290</v>
      </c>
      <c r="H37" s="19" t="s">
        <v>291</v>
      </c>
      <c r="I37" s="19" t="s">
        <v>292</v>
      </c>
      <c r="J37" s="66" t="s">
        <v>285</v>
      </c>
      <c r="K37" s="10">
        <v>1</v>
      </c>
      <c r="L37" s="10">
        <v>1</v>
      </c>
      <c r="M37" s="19" t="s">
        <v>278</v>
      </c>
      <c r="N37" s="11"/>
      <c r="O37" s="11"/>
      <c r="P37" s="11"/>
      <c r="Q37" s="11"/>
      <c r="R37" s="11"/>
      <c r="S37" s="11"/>
      <c r="T37" s="11"/>
      <c r="U37" s="11"/>
      <c r="V37" s="11"/>
      <c r="W37" s="11"/>
      <c r="X37" s="11"/>
      <c r="Y37" s="11"/>
      <c r="Z37" s="11"/>
      <c r="AA37" s="11"/>
      <c r="AB37" s="11"/>
      <c r="AC37" s="11"/>
      <c r="AD37" s="11"/>
      <c r="AE37" s="11"/>
      <c r="AF37" s="11"/>
      <c r="AG37" s="11"/>
      <c r="AH37" s="11"/>
      <c r="AI37" s="11"/>
      <c r="AJ37" s="11"/>
      <c r="AK37" s="11"/>
      <c r="AL37" s="11"/>
      <c r="AM37" s="11"/>
      <c r="AN37" s="11"/>
      <c r="AO37" s="11"/>
      <c r="AP37" s="11"/>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row>
    <row r="38" spans="1:78" s="21" customFormat="1" ht="117" customHeight="1" x14ac:dyDescent="0.35">
      <c r="A38" s="20" t="s">
        <v>293</v>
      </c>
      <c r="B38" s="20" t="s">
        <v>295</v>
      </c>
      <c r="C38" s="20" t="s">
        <v>248</v>
      </c>
      <c r="D38" s="20" t="s">
        <v>296</v>
      </c>
      <c r="E38" s="20" t="s">
        <v>96</v>
      </c>
      <c r="F38" s="20" t="s">
        <v>297</v>
      </c>
      <c r="G38" s="20" t="s">
        <v>163</v>
      </c>
      <c r="H38" s="20" t="s">
        <v>164</v>
      </c>
      <c r="I38" s="20" t="s">
        <v>165</v>
      </c>
      <c r="J38" s="54" t="s">
        <v>121</v>
      </c>
      <c r="K38" s="10" t="s">
        <v>112</v>
      </c>
      <c r="L38" s="10">
        <v>1</v>
      </c>
      <c r="M38" s="20" t="s">
        <v>298</v>
      </c>
      <c r="N38" s="11"/>
      <c r="O38" s="11"/>
      <c r="P38" s="11"/>
      <c r="Q38" s="11"/>
      <c r="R38" s="11"/>
      <c r="S38" s="11"/>
      <c r="T38" s="11"/>
      <c r="U38" s="11"/>
      <c r="V38" s="11"/>
      <c r="W38" s="11"/>
      <c r="X38" s="11"/>
      <c r="Y38" s="11"/>
      <c r="Z38" s="11"/>
      <c r="AA38" s="11"/>
      <c r="AB38" s="11"/>
      <c r="AC38" s="11"/>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row>
    <row r="39" spans="1:78" s="21" customFormat="1" ht="72.5" x14ac:dyDescent="0.35">
      <c r="A39" s="20"/>
      <c r="B39" s="20" t="s">
        <v>299</v>
      </c>
      <c r="C39" s="20" t="s">
        <v>300</v>
      </c>
      <c r="D39" s="20" t="s">
        <v>301</v>
      </c>
      <c r="E39" s="20" t="s">
        <v>96</v>
      </c>
      <c r="F39" s="20" t="s">
        <v>302</v>
      </c>
      <c r="G39" s="20" t="s">
        <v>303</v>
      </c>
      <c r="H39" s="20" t="s">
        <v>304</v>
      </c>
      <c r="I39" s="20" t="s">
        <v>305</v>
      </c>
      <c r="J39" s="62" t="s">
        <v>285</v>
      </c>
      <c r="K39" s="10" t="s">
        <v>112</v>
      </c>
      <c r="L39" s="10">
        <v>1</v>
      </c>
      <c r="M39" s="20" t="s">
        <v>298</v>
      </c>
      <c r="N39" s="11"/>
      <c r="O39" s="11"/>
      <c r="P39" s="11"/>
      <c r="Q39" s="11"/>
      <c r="R39" s="11"/>
      <c r="S39" s="11"/>
      <c r="T39" s="11"/>
      <c r="U39" s="11"/>
      <c r="V39" s="11"/>
      <c r="W39" s="11"/>
      <c r="X39" s="11"/>
      <c r="Y39" s="11"/>
      <c r="Z39" s="11"/>
      <c r="AA39" s="11"/>
      <c r="AB39" s="11"/>
      <c r="AC39" s="11"/>
      <c r="AD39" s="11"/>
      <c r="AE39" s="11"/>
      <c r="AF39" s="11"/>
      <c r="AG39" s="11"/>
      <c r="AH39" s="11"/>
      <c r="AI39" s="11"/>
      <c r="AJ39" s="11"/>
      <c r="AK39" s="11"/>
      <c r="AL39" s="11"/>
      <c r="AM39" s="11"/>
      <c r="AN39" s="11"/>
      <c r="AO39" s="11"/>
      <c r="AP39" s="11"/>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row>
    <row r="40" spans="1:78" s="21" customFormat="1" ht="111" customHeight="1" x14ac:dyDescent="0.35">
      <c r="A40" s="20" t="s">
        <v>293</v>
      </c>
      <c r="B40" s="20" t="s">
        <v>306</v>
      </c>
      <c r="C40" s="20" t="s">
        <v>307</v>
      </c>
      <c r="D40" s="20" t="s">
        <v>308</v>
      </c>
      <c r="E40" s="20" t="s">
        <v>96</v>
      </c>
      <c r="F40" s="20" t="s">
        <v>309</v>
      </c>
      <c r="G40" s="20" t="s">
        <v>310</v>
      </c>
      <c r="H40" s="20" t="s">
        <v>311</v>
      </c>
      <c r="I40" s="20"/>
      <c r="J40" s="62" t="s">
        <v>285</v>
      </c>
      <c r="K40" s="10" t="s">
        <v>112</v>
      </c>
      <c r="L40" s="10">
        <v>1</v>
      </c>
      <c r="M40" s="20" t="s">
        <v>298</v>
      </c>
      <c r="N40" s="11"/>
      <c r="O40" s="11"/>
      <c r="P40" s="11"/>
      <c r="Q40" s="11"/>
      <c r="R40" s="11"/>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row>
    <row r="41" spans="1:78" s="67" customFormat="1" ht="87" x14ac:dyDescent="0.35">
      <c r="A41" s="20" t="s">
        <v>293</v>
      </c>
      <c r="B41" s="20" t="s">
        <v>312</v>
      </c>
      <c r="C41" s="20" t="s">
        <v>294</v>
      </c>
      <c r="D41" s="20" t="s">
        <v>313</v>
      </c>
      <c r="E41" s="20" t="s">
        <v>314</v>
      </c>
      <c r="F41" s="20" t="s">
        <v>315</v>
      </c>
      <c r="G41" s="20" t="s">
        <v>316</v>
      </c>
      <c r="H41" s="20"/>
      <c r="I41" s="20"/>
      <c r="J41" s="20"/>
      <c r="K41" s="20" t="s">
        <v>112</v>
      </c>
      <c r="L41" s="10">
        <v>1</v>
      </c>
      <c r="M41" s="20" t="s">
        <v>317</v>
      </c>
      <c r="N41" s="11"/>
      <c r="O41" s="11"/>
      <c r="P41" s="11"/>
      <c r="Q41" s="11"/>
      <c r="R41" s="11"/>
      <c r="S41" s="11"/>
      <c r="T41" s="11"/>
      <c r="U41" s="11"/>
      <c r="V41" s="11"/>
      <c r="W41" s="11"/>
      <c r="X41" s="11"/>
      <c r="Y41" s="11"/>
      <c r="Z41" s="11"/>
      <c r="AA41" s="11"/>
      <c r="AB41" s="11"/>
      <c r="AC41" s="11"/>
      <c r="AD41" s="11"/>
      <c r="AE41" s="11"/>
      <c r="AF41" s="11"/>
      <c r="AG41" s="11"/>
      <c r="AH41" s="11"/>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row>
    <row r="42" spans="1:78" ht="75.900000000000006" customHeight="1" x14ac:dyDescent="0.35">
      <c r="A42" s="20" t="s">
        <v>293</v>
      </c>
      <c r="B42" s="20" t="s">
        <v>319</v>
      </c>
      <c r="C42" s="20" t="s">
        <v>318</v>
      </c>
      <c r="D42" s="20" t="s">
        <v>320</v>
      </c>
      <c r="E42" s="20" t="s">
        <v>96</v>
      </c>
      <c r="F42" s="20" t="s">
        <v>321</v>
      </c>
      <c r="G42" s="20" t="s">
        <v>322</v>
      </c>
      <c r="H42" s="20" t="s">
        <v>323</v>
      </c>
      <c r="I42" s="20"/>
      <c r="J42" s="20"/>
      <c r="K42" s="20">
        <v>0</v>
      </c>
      <c r="L42" s="10">
        <v>1</v>
      </c>
      <c r="M42" s="20"/>
    </row>
    <row r="43" spans="1:78" s="3" customFormat="1" ht="43.5" x14ac:dyDescent="0.35">
      <c r="A43" s="20" t="s">
        <v>293</v>
      </c>
      <c r="B43" s="20" t="s">
        <v>324</v>
      </c>
      <c r="C43" s="20" t="s">
        <v>248</v>
      </c>
      <c r="D43" s="20" t="s">
        <v>325</v>
      </c>
      <c r="E43" s="20" t="s">
        <v>96</v>
      </c>
      <c r="F43" s="20" t="s">
        <v>326</v>
      </c>
      <c r="G43" s="20" t="s">
        <v>163</v>
      </c>
      <c r="H43" s="20" t="s">
        <v>164</v>
      </c>
      <c r="I43" s="20" t="s">
        <v>165</v>
      </c>
      <c r="J43" s="54"/>
      <c r="K43" s="20" t="s">
        <v>112</v>
      </c>
      <c r="L43" s="10">
        <v>1</v>
      </c>
      <c r="M43" s="20" t="s">
        <v>327</v>
      </c>
    </row>
    <row r="44" spans="1:78" s="3" customFormat="1" ht="29" x14ac:dyDescent="0.35">
      <c r="A44" s="20" t="s">
        <v>293</v>
      </c>
      <c r="B44" s="20" t="s">
        <v>328</v>
      </c>
      <c r="C44" s="20" t="s">
        <v>248</v>
      </c>
      <c r="D44" s="20" t="s">
        <v>329</v>
      </c>
      <c r="E44" s="20" t="s">
        <v>96</v>
      </c>
      <c r="F44" s="20" t="s">
        <v>330</v>
      </c>
      <c r="G44" s="20" t="s">
        <v>331</v>
      </c>
      <c r="H44" s="20" t="s">
        <v>332</v>
      </c>
      <c r="I44" s="20" t="s">
        <v>333</v>
      </c>
      <c r="J44" s="102"/>
      <c r="K44" s="20" t="s">
        <v>112</v>
      </c>
      <c r="L44" s="10">
        <v>1</v>
      </c>
      <c r="M44" s="20"/>
    </row>
    <row r="45" spans="1:78" ht="29" x14ac:dyDescent="0.35">
      <c r="A45" s="24" t="s">
        <v>334</v>
      </c>
      <c r="B45" s="24" t="s">
        <v>336</v>
      </c>
      <c r="C45" s="24" t="s">
        <v>337</v>
      </c>
      <c r="D45" s="24" t="s">
        <v>338</v>
      </c>
      <c r="E45" s="24" t="s">
        <v>339</v>
      </c>
      <c r="F45" s="24" t="s">
        <v>340</v>
      </c>
      <c r="G45" s="24" t="s">
        <v>341</v>
      </c>
      <c r="H45" s="24" t="s">
        <v>342</v>
      </c>
      <c r="I45" s="24" t="s">
        <v>343</v>
      </c>
      <c r="J45" s="54" t="s">
        <v>121</v>
      </c>
      <c r="K45" s="10" t="s">
        <v>112</v>
      </c>
      <c r="L45" s="10">
        <v>1</v>
      </c>
      <c r="M45" s="63" t="s">
        <v>344</v>
      </c>
    </row>
    <row r="46" spans="1:78" ht="68.25" customHeight="1" x14ac:dyDescent="0.35">
      <c r="A46" s="24" t="s">
        <v>334</v>
      </c>
      <c r="B46" s="24" t="s">
        <v>345</v>
      </c>
      <c r="C46" s="24" t="s">
        <v>335</v>
      </c>
      <c r="D46" s="24" t="s">
        <v>346</v>
      </c>
      <c r="E46" s="24" t="s">
        <v>347</v>
      </c>
      <c r="F46" s="24" t="s">
        <v>348</v>
      </c>
      <c r="G46" s="24" t="s">
        <v>349</v>
      </c>
      <c r="H46" s="24"/>
      <c r="I46" s="24"/>
      <c r="J46" s="54" t="s">
        <v>121</v>
      </c>
      <c r="K46" s="10" t="s">
        <v>112</v>
      </c>
      <c r="L46" s="10">
        <v>1</v>
      </c>
      <c r="M46" s="63" t="s">
        <v>350</v>
      </c>
    </row>
    <row r="47" spans="1:78" ht="87" x14ac:dyDescent="0.35">
      <c r="A47" s="24" t="s">
        <v>334</v>
      </c>
      <c r="B47" s="24" t="s">
        <v>351</v>
      </c>
      <c r="C47" s="24" t="s">
        <v>352</v>
      </c>
      <c r="D47" s="24" t="s">
        <v>353</v>
      </c>
      <c r="E47" s="24" t="s">
        <v>354</v>
      </c>
      <c r="F47" s="24" t="s">
        <v>355</v>
      </c>
      <c r="G47" s="24" t="s">
        <v>356</v>
      </c>
      <c r="H47" s="24"/>
      <c r="I47" s="24"/>
      <c r="J47" s="63"/>
      <c r="K47" s="10">
        <v>0</v>
      </c>
      <c r="L47" s="10">
        <v>1</v>
      </c>
      <c r="M47" s="63" t="s">
        <v>350</v>
      </c>
    </row>
    <row r="48" spans="1:78" s="12" customFormat="1" ht="80.150000000000006" customHeight="1" x14ac:dyDescent="0.35">
      <c r="A48" s="25" t="s">
        <v>357</v>
      </c>
      <c r="B48" s="25" t="s">
        <v>359</v>
      </c>
      <c r="C48" s="25" t="s">
        <v>358</v>
      </c>
      <c r="D48" s="25" t="s">
        <v>360</v>
      </c>
      <c r="E48" s="25" t="s">
        <v>361</v>
      </c>
      <c r="F48" s="25" t="s">
        <v>362</v>
      </c>
      <c r="G48" s="25" t="s">
        <v>363</v>
      </c>
      <c r="H48" s="25" t="s">
        <v>364</v>
      </c>
      <c r="I48" s="25"/>
      <c r="J48" s="66" t="s">
        <v>365</v>
      </c>
      <c r="K48" s="10" t="s">
        <v>112</v>
      </c>
      <c r="L48" s="10">
        <v>1</v>
      </c>
      <c r="M48" s="25"/>
      <c r="N48" s="11"/>
      <c r="O48" s="11"/>
      <c r="P48" s="11"/>
      <c r="Q48" s="11"/>
      <c r="R48" s="11"/>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row>
    <row r="49" spans="1:78" s="12" customFormat="1" ht="55.5" customHeight="1" x14ac:dyDescent="0.35">
      <c r="A49" s="25" t="s">
        <v>357</v>
      </c>
      <c r="B49" s="25" t="s">
        <v>366</v>
      </c>
      <c r="C49" s="25" t="s">
        <v>367</v>
      </c>
      <c r="D49" s="25" t="s">
        <v>368</v>
      </c>
      <c r="E49" s="25" t="s">
        <v>369</v>
      </c>
      <c r="F49" s="25" t="s">
        <v>370</v>
      </c>
      <c r="G49" s="25" t="s">
        <v>371</v>
      </c>
      <c r="H49" s="25" t="s">
        <v>372</v>
      </c>
      <c r="I49" s="25"/>
      <c r="J49" s="64" t="s">
        <v>68</v>
      </c>
      <c r="K49" s="10">
        <v>1</v>
      </c>
      <c r="L49" s="10">
        <v>1</v>
      </c>
      <c r="M49" s="25"/>
      <c r="N49" s="11"/>
      <c r="O49" s="11"/>
      <c r="P49" s="11"/>
      <c r="Q49" s="11"/>
      <c r="R49" s="11"/>
      <c r="S49" s="11"/>
      <c r="T49" s="11"/>
      <c r="U49" s="11"/>
      <c r="V49" s="11"/>
      <c r="W49" s="11"/>
      <c r="X49" s="11"/>
      <c r="Y49" s="11"/>
      <c r="Z49" s="11"/>
      <c r="AA49" s="11"/>
      <c r="AB49" s="11"/>
      <c r="AC49" s="11"/>
      <c r="AD49" s="11"/>
      <c r="AE49" s="11"/>
      <c r="AF49" s="11"/>
      <c r="AG49" s="11"/>
      <c r="AH49" s="11"/>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c r="BG49" s="11"/>
      <c r="BH49" s="11"/>
      <c r="BI49" s="11"/>
      <c r="BJ49" s="11"/>
      <c r="BK49" s="11"/>
      <c r="BL49" s="11"/>
      <c r="BM49" s="11"/>
      <c r="BN49" s="11"/>
      <c r="BO49" s="11"/>
      <c r="BP49" s="11"/>
      <c r="BQ49" s="11"/>
      <c r="BR49" s="11"/>
      <c r="BS49" s="11"/>
      <c r="BT49" s="11"/>
      <c r="BU49" s="11"/>
      <c r="BV49" s="11"/>
      <c r="BW49" s="11"/>
      <c r="BX49" s="11"/>
      <c r="BY49" s="11"/>
      <c r="BZ49" s="11"/>
    </row>
    <row r="50" spans="1:78" s="12" customFormat="1" ht="28.65" customHeight="1" x14ac:dyDescent="0.35">
      <c r="A50" s="25" t="s">
        <v>357</v>
      </c>
      <c r="B50" s="25" t="s">
        <v>373</v>
      </c>
      <c r="C50" s="25" t="s">
        <v>374</v>
      </c>
      <c r="D50" s="25" t="s">
        <v>375</v>
      </c>
      <c r="E50" s="25" t="s">
        <v>96</v>
      </c>
      <c r="F50" s="25" t="s">
        <v>376</v>
      </c>
      <c r="G50" s="25" t="s">
        <v>377</v>
      </c>
      <c r="H50" s="25"/>
      <c r="I50" s="25"/>
      <c r="J50" s="64" t="s">
        <v>285</v>
      </c>
      <c r="K50" s="10">
        <v>0</v>
      </c>
      <c r="L50" s="10">
        <v>1</v>
      </c>
      <c r="M50" s="25"/>
      <c r="N50" s="11"/>
      <c r="O50" s="11"/>
      <c r="P50" s="11"/>
      <c r="Q50" s="11"/>
      <c r="R50" s="11"/>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1"/>
      <c r="BZ50" s="11"/>
    </row>
    <row r="51" spans="1:78" s="12" customFormat="1" ht="54" customHeight="1" x14ac:dyDescent="0.35">
      <c r="A51" s="25" t="s">
        <v>357</v>
      </c>
      <c r="B51" s="25" t="s">
        <v>378</v>
      </c>
      <c r="C51" s="25" t="s">
        <v>248</v>
      </c>
      <c r="D51" s="25" t="s">
        <v>379</v>
      </c>
      <c r="E51" s="25" t="s">
        <v>96</v>
      </c>
      <c r="F51" s="25" t="s">
        <v>380</v>
      </c>
      <c r="G51" s="25" t="s">
        <v>381</v>
      </c>
      <c r="H51" s="25" t="s">
        <v>382</v>
      </c>
      <c r="I51" s="25"/>
      <c r="J51" s="64" t="s">
        <v>285</v>
      </c>
      <c r="K51" s="10" t="s">
        <v>112</v>
      </c>
      <c r="L51" s="10">
        <v>1</v>
      </c>
      <c r="M51" s="25"/>
      <c r="N51" s="11"/>
      <c r="O51" s="11"/>
      <c r="P51" s="11"/>
      <c r="Q51" s="11"/>
      <c r="R51" s="11"/>
      <c r="S51" s="11"/>
      <c r="T51" s="11"/>
      <c r="U51" s="11"/>
      <c r="V51" s="11"/>
      <c r="W51" s="11"/>
      <c r="X51" s="11"/>
      <c r="Y51" s="11"/>
      <c r="Z51" s="11"/>
      <c r="AA51" s="11"/>
      <c r="AB51" s="11"/>
      <c r="AC51" s="11"/>
      <c r="AD51" s="11"/>
      <c r="AE51" s="11"/>
      <c r="AF51" s="11"/>
      <c r="AG51" s="11"/>
      <c r="AH51" s="11"/>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c r="BT51" s="11"/>
      <c r="BU51" s="11"/>
      <c r="BV51" s="11"/>
      <c r="BW51" s="11"/>
      <c r="BX51" s="11"/>
      <c r="BY51" s="11"/>
      <c r="BZ51" s="11"/>
    </row>
    <row r="52" spans="1:78" s="14" customFormat="1" ht="101.5" x14ac:dyDescent="0.35">
      <c r="A52" s="25" t="s">
        <v>357</v>
      </c>
      <c r="B52" s="25" t="s">
        <v>383</v>
      </c>
      <c r="C52" s="25" t="s">
        <v>384</v>
      </c>
      <c r="D52" s="25" t="s">
        <v>384</v>
      </c>
      <c r="E52" s="25" t="s">
        <v>385</v>
      </c>
      <c r="F52" s="25" t="s">
        <v>386</v>
      </c>
      <c r="G52" s="25" t="s">
        <v>387</v>
      </c>
      <c r="H52" s="25"/>
      <c r="I52" s="25"/>
      <c r="J52" s="22" t="s">
        <v>388</v>
      </c>
      <c r="K52" s="10" t="s">
        <v>112</v>
      </c>
      <c r="L52" s="10">
        <v>1</v>
      </c>
      <c r="M52" s="25" t="s">
        <v>389</v>
      </c>
      <c r="N52" s="11"/>
      <c r="O52" s="11"/>
      <c r="P52" s="11"/>
      <c r="Q52" s="11"/>
      <c r="R52" s="11"/>
      <c r="S52" s="11"/>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S52" s="11"/>
      <c r="BT52" s="11"/>
      <c r="BU52" s="11"/>
      <c r="BV52" s="11"/>
      <c r="BW52" s="11"/>
      <c r="BX52" s="11"/>
      <c r="BY52" s="11"/>
      <c r="BZ52" s="11"/>
    </row>
    <row r="53" spans="1:78" s="14" customFormat="1" ht="58" x14ac:dyDescent="0.35">
      <c r="A53" s="25" t="s">
        <v>357</v>
      </c>
      <c r="B53" s="25" t="s">
        <v>390</v>
      </c>
      <c r="C53" s="25" t="s">
        <v>248</v>
      </c>
      <c r="D53" s="25" t="s">
        <v>391</v>
      </c>
      <c r="E53" s="25" t="s">
        <v>96</v>
      </c>
      <c r="F53" s="25" t="s">
        <v>392</v>
      </c>
      <c r="G53" s="25" t="s">
        <v>393</v>
      </c>
      <c r="H53" s="25"/>
      <c r="I53" s="25"/>
      <c r="J53" s="54" t="s">
        <v>121</v>
      </c>
      <c r="K53" s="10" t="s">
        <v>112</v>
      </c>
      <c r="L53" s="10">
        <v>1</v>
      </c>
      <c r="M53" s="25"/>
      <c r="N53" s="11"/>
      <c r="O53" s="11"/>
      <c r="P53" s="11"/>
      <c r="Q53" s="11"/>
      <c r="R53" s="11"/>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1"/>
      <c r="BU53" s="11"/>
      <c r="BV53" s="11"/>
      <c r="BW53" s="11"/>
      <c r="BX53" s="11"/>
      <c r="BY53" s="11"/>
      <c r="BZ53" s="11"/>
    </row>
    <row r="54" spans="1:78" s="14" customFormat="1" ht="58" x14ac:dyDescent="0.35">
      <c r="A54" s="25" t="s">
        <v>357</v>
      </c>
      <c r="B54" s="25" t="s">
        <v>394</v>
      </c>
      <c r="C54" s="25" t="s">
        <v>395</v>
      </c>
      <c r="D54" s="25" t="s">
        <v>396</v>
      </c>
      <c r="E54" s="25" t="s">
        <v>397</v>
      </c>
      <c r="F54" s="25" t="s">
        <v>398</v>
      </c>
      <c r="G54" s="25" t="s">
        <v>399</v>
      </c>
      <c r="H54" s="25" t="s">
        <v>400</v>
      </c>
      <c r="I54" s="25" t="s">
        <v>401</v>
      </c>
      <c r="J54" s="54" t="s">
        <v>121</v>
      </c>
      <c r="K54" s="10" t="s">
        <v>112</v>
      </c>
      <c r="L54" s="10">
        <v>1</v>
      </c>
      <c r="M54" s="25"/>
      <c r="N54" s="11"/>
      <c r="O54" s="11"/>
      <c r="P54" s="11"/>
      <c r="Q54" s="11"/>
      <c r="R54" s="11"/>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c r="BS54" s="11"/>
      <c r="BT54" s="11"/>
      <c r="BU54" s="11"/>
      <c r="BV54" s="11"/>
      <c r="BW54" s="11"/>
      <c r="BX54" s="11"/>
      <c r="BY54" s="11"/>
      <c r="BZ54" s="11"/>
    </row>
    <row r="55" spans="1:78" s="11" customFormat="1" ht="87" x14ac:dyDescent="0.35">
      <c r="A55" s="25" t="s">
        <v>357</v>
      </c>
      <c r="B55" s="25" t="s">
        <v>402</v>
      </c>
      <c r="C55" s="25" t="s">
        <v>403</v>
      </c>
      <c r="D55" s="25" t="s">
        <v>403</v>
      </c>
      <c r="E55" s="25" t="s">
        <v>96</v>
      </c>
      <c r="F55" s="25" t="s">
        <v>404</v>
      </c>
      <c r="G55" s="25" t="s">
        <v>405</v>
      </c>
      <c r="H55" s="25" t="s">
        <v>403</v>
      </c>
      <c r="I55" s="25"/>
      <c r="J55" s="10" t="s">
        <v>112</v>
      </c>
      <c r="K55" s="10" t="s">
        <v>112</v>
      </c>
      <c r="L55" s="10">
        <v>1</v>
      </c>
      <c r="M55" s="25" t="s">
        <v>69</v>
      </c>
    </row>
    <row r="56" spans="1:78" s="68" customFormat="1" x14ac:dyDescent="0.35">
      <c r="A56" s="69"/>
      <c r="B56" s="69"/>
      <c r="C56" s="69"/>
      <c r="D56" s="69"/>
      <c r="E56" s="69"/>
      <c r="F56" s="69"/>
      <c r="G56" s="69"/>
      <c r="H56" s="69"/>
      <c r="I56" s="69"/>
      <c r="J56" s="69"/>
      <c r="K56" s="69"/>
      <c r="L56" s="69"/>
      <c r="M56" s="69"/>
      <c r="N56" s="11"/>
      <c r="O56" s="11"/>
      <c r="P56" s="11"/>
      <c r="Q56" s="11"/>
      <c r="R56" s="11"/>
      <c r="S56" s="11"/>
      <c r="T56" s="11"/>
      <c r="U56" s="11"/>
      <c r="V56" s="11"/>
      <c r="W56" s="11"/>
      <c r="X56" s="11"/>
      <c r="Y56" s="11"/>
      <c r="Z56" s="11"/>
      <c r="AA56" s="11"/>
      <c r="AB56" s="11"/>
      <c r="AC56" s="11"/>
      <c r="AD56" s="11"/>
      <c r="AE56" s="11"/>
      <c r="AF56" s="11"/>
      <c r="AG56" s="11"/>
      <c r="AH56" s="11"/>
      <c r="AI56" s="11"/>
      <c r="AJ56" s="11"/>
      <c r="AK56" s="11"/>
      <c r="AL56" s="11"/>
      <c r="AM56" s="11"/>
      <c r="AN56" s="11"/>
      <c r="AO56" s="11"/>
      <c r="AP56" s="11"/>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1"/>
      <c r="BU56" s="11"/>
      <c r="BV56" s="11"/>
      <c r="BW56" s="11"/>
      <c r="BX56" s="11"/>
      <c r="BY56" s="11"/>
      <c r="BZ56" s="11"/>
    </row>
    <row r="57" spans="1:78" s="68" customFormat="1" x14ac:dyDescent="0.35">
      <c r="A57" s="69"/>
      <c r="B57" s="69"/>
      <c r="C57" s="69"/>
      <c r="D57" s="69"/>
      <c r="E57" s="69"/>
      <c r="F57" s="69"/>
      <c r="G57" s="69"/>
      <c r="H57" s="69"/>
      <c r="I57" s="69"/>
      <c r="J57" s="69"/>
      <c r="K57" s="69"/>
      <c r="L57" s="69"/>
      <c r="M57" s="69"/>
      <c r="N57" s="11"/>
      <c r="O57" s="11"/>
      <c r="P57" s="11"/>
      <c r="Q57" s="11"/>
      <c r="R57" s="11"/>
      <c r="S57" s="11"/>
      <c r="T57" s="11"/>
      <c r="U57" s="11"/>
      <c r="V57" s="11"/>
      <c r="W57" s="11"/>
      <c r="X57" s="11"/>
      <c r="Y57" s="11"/>
      <c r="Z57" s="11"/>
      <c r="AA57" s="11"/>
      <c r="AB57" s="11"/>
      <c r="AC57" s="11"/>
      <c r="AD57" s="11"/>
      <c r="AE57" s="11"/>
      <c r="AF57" s="11"/>
      <c r="AG57" s="11"/>
      <c r="AH57" s="11"/>
      <c r="AI57" s="11"/>
      <c r="AJ57" s="11"/>
      <c r="AK57" s="11"/>
      <c r="AL57" s="11"/>
      <c r="AM57" s="11"/>
      <c r="AN57" s="11"/>
      <c r="AO57" s="11"/>
      <c r="AP57" s="11"/>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1"/>
      <c r="BU57" s="11"/>
      <c r="BV57" s="11"/>
      <c r="BW57" s="11"/>
      <c r="BX57" s="11"/>
      <c r="BY57" s="11"/>
      <c r="BZ57" s="11"/>
    </row>
    <row r="58" spans="1:78" s="68" customFormat="1" x14ac:dyDescent="0.35">
      <c r="A58" s="69"/>
      <c r="B58" s="69"/>
      <c r="C58" s="69"/>
      <c r="D58" s="69"/>
      <c r="E58" s="69"/>
      <c r="F58" s="69"/>
      <c r="G58" s="69"/>
      <c r="H58" s="69"/>
      <c r="I58" s="69"/>
      <c r="J58" s="69"/>
      <c r="K58" s="69"/>
      <c r="L58" s="69"/>
      <c r="M58" s="69"/>
      <c r="N58" s="11"/>
      <c r="O58" s="11"/>
      <c r="P58" s="11"/>
      <c r="Q58" s="11"/>
      <c r="R58" s="11"/>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1"/>
      <c r="AR58" s="11"/>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1"/>
      <c r="BS58" s="11"/>
      <c r="BT58" s="11"/>
      <c r="BU58" s="11"/>
      <c r="BV58" s="11"/>
      <c r="BW58" s="11"/>
      <c r="BX58" s="11"/>
      <c r="BY58" s="11"/>
      <c r="BZ58" s="11"/>
    </row>
    <row r="59" spans="1:78" s="68" customFormat="1" x14ac:dyDescent="0.35">
      <c r="A59" s="69"/>
      <c r="B59" s="69"/>
      <c r="C59" s="69"/>
      <c r="D59" s="69"/>
      <c r="E59" s="69"/>
      <c r="F59" s="69"/>
      <c r="G59" s="69"/>
      <c r="H59" s="69"/>
      <c r="I59" s="69"/>
      <c r="J59" s="69"/>
      <c r="K59" s="69"/>
      <c r="L59" s="69"/>
      <c r="M59" s="69"/>
      <c r="N59" s="11"/>
      <c r="O59" s="11"/>
      <c r="P59" s="11"/>
      <c r="Q59" s="11"/>
      <c r="R59" s="11"/>
      <c r="S59" s="11"/>
      <c r="T59" s="11"/>
      <c r="U59" s="11"/>
      <c r="V59" s="11"/>
      <c r="W59" s="11"/>
      <c r="X59" s="11"/>
      <c r="Y59" s="11"/>
      <c r="Z59" s="11"/>
      <c r="AA59" s="11"/>
      <c r="AB59" s="11"/>
      <c r="AC59" s="11"/>
      <c r="AD59" s="11"/>
      <c r="AE59" s="11"/>
      <c r="AF59" s="11"/>
      <c r="AG59" s="11"/>
      <c r="AH59" s="11"/>
      <c r="AI59" s="11"/>
      <c r="AJ59" s="11"/>
      <c r="AK59" s="11"/>
      <c r="AL59" s="11"/>
      <c r="AM59" s="11"/>
      <c r="AN59" s="11"/>
      <c r="AO59" s="11"/>
      <c r="AP59" s="11"/>
      <c r="AQ59" s="11"/>
      <c r="AR59" s="11"/>
      <c r="AS59" s="11"/>
      <c r="AT59" s="11"/>
      <c r="AU59" s="11"/>
      <c r="AV59" s="11"/>
      <c r="AW59" s="11"/>
      <c r="AX59" s="11"/>
      <c r="AY59" s="11"/>
      <c r="AZ59" s="11"/>
      <c r="BA59" s="11"/>
      <c r="BB59" s="11"/>
      <c r="BC59" s="11"/>
      <c r="BD59" s="11"/>
      <c r="BE59" s="11"/>
      <c r="BF59" s="11"/>
      <c r="BG59" s="11"/>
      <c r="BH59" s="11"/>
      <c r="BI59" s="11"/>
      <c r="BJ59" s="11"/>
      <c r="BK59" s="11"/>
      <c r="BL59" s="11"/>
      <c r="BM59" s="11"/>
      <c r="BN59" s="11"/>
      <c r="BO59" s="11"/>
      <c r="BP59" s="11"/>
      <c r="BQ59" s="11"/>
      <c r="BR59" s="11"/>
      <c r="BS59" s="11"/>
      <c r="BT59" s="11"/>
      <c r="BU59" s="11"/>
      <c r="BV59" s="11"/>
      <c r="BW59" s="11"/>
      <c r="BX59" s="11"/>
      <c r="BY59" s="11"/>
      <c r="BZ59" s="11"/>
    </row>
    <row r="60" spans="1:78" s="68" customFormat="1" x14ac:dyDescent="0.35">
      <c r="A60" s="69"/>
      <c r="B60" s="69"/>
      <c r="C60" s="69"/>
      <c r="D60" s="69"/>
      <c r="E60" s="69"/>
      <c r="F60" s="69"/>
      <c r="G60" s="69"/>
      <c r="H60" s="69"/>
      <c r="I60" s="69"/>
      <c r="J60" s="69"/>
      <c r="K60" s="69"/>
      <c r="L60" s="69"/>
      <c r="M60" s="69"/>
      <c r="N60" s="11"/>
      <c r="O60" s="11"/>
      <c r="P60" s="11"/>
      <c r="Q60" s="11"/>
      <c r="R60" s="11"/>
      <c r="S60" s="11"/>
      <c r="T60" s="11"/>
      <c r="U60" s="11"/>
      <c r="V60" s="11"/>
      <c r="W60" s="11"/>
      <c r="X60" s="11"/>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c r="AW60" s="11"/>
      <c r="AX60" s="11"/>
      <c r="AY60" s="11"/>
      <c r="AZ60" s="11"/>
      <c r="BA60" s="11"/>
      <c r="BB60" s="11"/>
      <c r="BC60" s="11"/>
      <c r="BD60" s="11"/>
      <c r="BE60" s="11"/>
      <c r="BF60" s="11"/>
      <c r="BG60" s="11"/>
      <c r="BH60" s="11"/>
      <c r="BI60" s="11"/>
      <c r="BJ60" s="11"/>
      <c r="BK60" s="11"/>
      <c r="BL60" s="11"/>
      <c r="BM60" s="11"/>
      <c r="BN60" s="11"/>
      <c r="BO60" s="11"/>
      <c r="BP60" s="11"/>
      <c r="BQ60" s="11"/>
      <c r="BR60" s="11"/>
      <c r="BS60" s="11"/>
      <c r="BT60" s="11"/>
      <c r="BU60" s="11"/>
      <c r="BV60" s="11"/>
      <c r="BW60" s="11"/>
      <c r="BX60" s="11"/>
      <c r="BY60" s="11"/>
      <c r="BZ60" s="11"/>
    </row>
    <row r="61" spans="1:78" s="68" customFormat="1" x14ac:dyDescent="0.35">
      <c r="A61" s="69"/>
      <c r="B61" s="69"/>
      <c r="C61" s="69"/>
      <c r="D61" s="69"/>
      <c r="E61" s="69"/>
      <c r="F61" s="69"/>
      <c r="G61" s="69"/>
      <c r="H61" s="69"/>
      <c r="I61" s="69"/>
      <c r="J61" s="69"/>
      <c r="K61" s="69"/>
      <c r="L61" s="69"/>
      <c r="M61" s="69"/>
      <c r="N61" s="11"/>
      <c r="O61" s="11"/>
      <c r="P61" s="11"/>
      <c r="Q61" s="11"/>
      <c r="R61" s="11"/>
      <c r="S61" s="11"/>
      <c r="T61" s="11"/>
      <c r="U61" s="11"/>
      <c r="V61" s="11"/>
      <c r="W61" s="11"/>
      <c r="X61" s="11"/>
      <c r="Y61" s="11"/>
      <c r="Z61" s="11"/>
      <c r="AA61" s="11"/>
      <c r="AB61" s="11"/>
      <c r="AC61" s="11"/>
      <c r="AD61" s="11"/>
      <c r="AE61" s="11"/>
      <c r="AF61" s="11"/>
      <c r="AG61" s="11"/>
      <c r="AH61" s="11"/>
      <c r="AI61" s="11"/>
      <c r="AJ61" s="11"/>
      <c r="AK61" s="11"/>
      <c r="AL61" s="11"/>
      <c r="AM61" s="11"/>
      <c r="AN61" s="11"/>
      <c r="AO61" s="11"/>
      <c r="AP61" s="11"/>
      <c r="AQ61" s="11"/>
      <c r="AR61" s="11"/>
      <c r="AS61" s="11"/>
      <c r="AT61" s="11"/>
      <c r="AU61" s="11"/>
      <c r="AV61" s="11"/>
      <c r="AW61" s="11"/>
      <c r="AX61" s="11"/>
      <c r="AY61" s="11"/>
      <c r="AZ61" s="11"/>
      <c r="BA61" s="11"/>
      <c r="BB61" s="11"/>
      <c r="BC61" s="11"/>
      <c r="BD61" s="11"/>
      <c r="BE61" s="11"/>
      <c r="BF61" s="11"/>
      <c r="BG61" s="11"/>
      <c r="BH61" s="11"/>
      <c r="BI61" s="11"/>
      <c r="BJ61" s="11"/>
      <c r="BK61" s="11"/>
      <c r="BL61" s="11"/>
      <c r="BM61" s="11"/>
      <c r="BN61" s="11"/>
      <c r="BO61" s="11"/>
      <c r="BP61" s="11"/>
      <c r="BQ61" s="11"/>
      <c r="BR61" s="11"/>
      <c r="BS61" s="11"/>
      <c r="BT61" s="11"/>
      <c r="BU61" s="11"/>
      <c r="BV61" s="11"/>
      <c r="BW61" s="11"/>
      <c r="BX61" s="11"/>
      <c r="BY61" s="11"/>
      <c r="BZ61" s="11"/>
    </row>
    <row r="62" spans="1:78" s="68" customFormat="1" x14ac:dyDescent="0.35">
      <c r="A62" s="69"/>
      <c r="B62" s="69"/>
      <c r="C62" s="69"/>
      <c r="D62" s="69"/>
      <c r="E62" s="69"/>
      <c r="F62" s="69"/>
      <c r="G62" s="69"/>
      <c r="H62" s="69"/>
      <c r="I62" s="69"/>
      <c r="J62" s="69"/>
      <c r="K62" s="69"/>
      <c r="L62" s="69"/>
      <c r="M62" s="69"/>
      <c r="N62" s="11"/>
      <c r="O62" s="11"/>
      <c r="P62" s="11"/>
      <c r="Q62" s="11"/>
      <c r="R62" s="11"/>
      <c r="S62" s="11"/>
      <c r="T62" s="11"/>
      <c r="U62" s="11"/>
      <c r="V62" s="11"/>
      <c r="W62" s="11"/>
      <c r="X62" s="11"/>
      <c r="Y62" s="11"/>
      <c r="Z62" s="11"/>
      <c r="AA62" s="11"/>
      <c r="AB62" s="11"/>
      <c r="AC62" s="11"/>
      <c r="AD62" s="11"/>
      <c r="AE62" s="11"/>
      <c r="AF62" s="11"/>
      <c r="AG62" s="11"/>
      <c r="AH62" s="11"/>
      <c r="AI62" s="11"/>
      <c r="AJ62" s="11"/>
      <c r="AK62" s="11"/>
      <c r="AL62" s="11"/>
      <c r="AM62" s="11"/>
      <c r="AN62" s="11"/>
      <c r="AO62" s="11"/>
      <c r="AP62" s="11"/>
      <c r="AQ62" s="11"/>
      <c r="AR62" s="11"/>
      <c r="AS62" s="11"/>
      <c r="AT62" s="11"/>
      <c r="AU62" s="11"/>
      <c r="AV62" s="11"/>
      <c r="AW62" s="11"/>
      <c r="AX62" s="11"/>
      <c r="AY62" s="11"/>
      <c r="AZ62" s="11"/>
      <c r="BA62" s="11"/>
      <c r="BB62" s="11"/>
      <c r="BC62" s="11"/>
      <c r="BD62" s="11"/>
      <c r="BE62" s="11"/>
      <c r="BF62" s="11"/>
      <c r="BG62" s="11"/>
      <c r="BH62" s="11"/>
      <c r="BI62" s="11"/>
      <c r="BJ62" s="11"/>
      <c r="BK62" s="11"/>
      <c r="BL62" s="11"/>
      <c r="BM62" s="11"/>
      <c r="BN62" s="11"/>
      <c r="BO62" s="11"/>
      <c r="BP62" s="11"/>
      <c r="BQ62" s="11"/>
      <c r="BR62" s="11"/>
      <c r="BS62" s="11"/>
      <c r="BT62" s="11"/>
      <c r="BU62" s="11"/>
      <c r="BV62" s="11"/>
      <c r="BW62" s="11"/>
      <c r="BX62" s="11"/>
      <c r="BY62" s="11"/>
      <c r="BZ62" s="11"/>
    </row>
    <row r="63" spans="1:78" s="68" customFormat="1" x14ac:dyDescent="0.35">
      <c r="A63" s="69"/>
      <c r="B63" s="69"/>
      <c r="C63" s="69"/>
      <c r="D63" s="69"/>
      <c r="E63" s="69"/>
      <c r="F63" s="69"/>
      <c r="G63" s="69"/>
      <c r="H63" s="69"/>
      <c r="I63" s="69"/>
      <c r="J63" s="69"/>
      <c r="K63" s="69"/>
      <c r="L63" s="69"/>
      <c r="M63" s="69"/>
      <c r="N63" s="11"/>
      <c r="O63" s="11"/>
      <c r="P63" s="11"/>
      <c r="Q63" s="11"/>
      <c r="R63" s="11"/>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11"/>
      <c r="AR63" s="11"/>
      <c r="AS63" s="11"/>
      <c r="AT63" s="11"/>
      <c r="AU63" s="11"/>
      <c r="AV63" s="11"/>
      <c r="AW63" s="11"/>
      <c r="AX63" s="11"/>
      <c r="AY63" s="11"/>
      <c r="AZ63" s="11"/>
      <c r="BA63" s="11"/>
      <c r="BB63" s="11"/>
      <c r="BC63" s="11"/>
      <c r="BD63" s="11"/>
      <c r="BE63" s="11"/>
      <c r="BF63" s="11"/>
      <c r="BG63" s="11"/>
      <c r="BH63" s="11"/>
      <c r="BI63" s="11"/>
      <c r="BJ63" s="11"/>
      <c r="BK63" s="11"/>
      <c r="BL63" s="11"/>
      <c r="BM63" s="11"/>
      <c r="BN63" s="11"/>
      <c r="BO63" s="11"/>
      <c r="BP63" s="11"/>
      <c r="BQ63" s="11"/>
      <c r="BR63" s="11"/>
      <c r="BS63" s="11"/>
      <c r="BT63" s="11"/>
      <c r="BU63" s="11"/>
      <c r="BV63" s="11"/>
      <c r="BW63" s="11"/>
      <c r="BX63" s="11"/>
      <c r="BY63" s="11"/>
      <c r="BZ63" s="11"/>
    </row>
    <row r="64" spans="1:78" s="68" customFormat="1" x14ac:dyDescent="0.35">
      <c r="A64" s="69"/>
      <c r="B64" s="69"/>
      <c r="C64" s="69"/>
      <c r="D64" s="69"/>
      <c r="E64" s="69"/>
      <c r="F64" s="69"/>
      <c r="G64" s="69"/>
      <c r="H64" s="69"/>
      <c r="I64" s="69"/>
      <c r="J64" s="69"/>
      <c r="K64" s="69"/>
      <c r="L64" s="69"/>
      <c r="M64" s="69"/>
      <c r="N64" s="11"/>
      <c r="O64" s="11"/>
      <c r="P64" s="11"/>
      <c r="Q64" s="11"/>
      <c r="R64" s="11"/>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11"/>
      <c r="AR64" s="11"/>
      <c r="AS64" s="11"/>
      <c r="AT64" s="11"/>
      <c r="AU64" s="11"/>
      <c r="AV64" s="11"/>
      <c r="AW64" s="11"/>
      <c r="AX64" s="11"/>
      <c r="AY64" s="11"/>
      <c r="AZ64" s="11"/>
      <c r="BA64" s="11"/>
      <c r="BB64" s="11"/>
      <c r="BC64" s="11"/>
      <c r="BD64" s="11"/>
      <c r="BE64" s="11"/>
      <c r="BF64" s="11"/>
      <c r="BG64" s="11"/>
      <c r="BH64" s="11"/>
      <c r="BI64" s="11"/>
      <c r="BJ64" s="11"/>
      <c r="BK64" s="11"/>
      <c r="BL64" s="11"/>
      <c r="BM64" s="11"/>
      <c r="BN64" s="11"/>
      <c r="BO64" s="11"/>
      <c r="BP64" s="11"/>
      <c r="BQ64" s="11"/>
      <c r="BR64" s="11"/>
      <c r="BS64" s="11"/>
      <c r="BT64" s="11"/>
      <c r="BU64" s="11"/>
      <c r="BV64" s="11"/>
      <c r="BW64" s="11"/>
      <c r="BX64" s="11"/>
      <c r="BY64" s="11"/>
      <c r="BZ64" s="11"/>
    </row>
    <row r="65" spans="1:78" s="68" customFormat="1" x14ac:dyDescent="0.35">
      <c r="A65" s="69"/>
      <c r="B65" s="69"/>
      <c r="C65" s="69"/>
      <c r="D65" s="69"/>
      <c r="E65" s="69"/>
      <c r="F65" s="69"/>
      <c r="G65" s="69"/>
      <c r="H65" s="69"/>
      <c r="I65" s="69"/>
      <c r="J65" s="69"/>
      <c r="K65" s="69"/>
      <c r="L65" s="69"/>
      <c r="M65" s="69"/>
      <c r="N65" s="11"/>
      <c r="O65" s="11"/>
      <c r="P65" s="11"/>
      <c r="Q65" s="11"/>
      <c r="R65" s="11"/>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11"/>
    </row>
    <row r="66" spans="1:78" s="68" customFormat="1" x14ac:dyDescent="0.35">
      <c r="A66" s="69"/>
      <c r="B66" s="69"/>
      <c r="C66" s="69"/>
      <c r="D66" s="69"/>
      <c r="E66" s="69"/>
      <c r="F66" s="69"/>
      <c r="G66" s="69"/>
      <c r="H66" s="69"/>
      <c r="I66" s="69"/>
      <c r="J66" s="69"/>
      <c r="K66" s="69"/>
      <c r="L66" s="69"/>
      <c r="M66" s="69"/>
      <c r="N66" s="11"/>
      <c r="O66" s="11"/>
      <c r="P66" s="11"/>
      <c r="Q66" s="11"/>
      <c r="R66" s="11"/>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c r="BN66" s="11"/>
      <c r="BO66" s="11"/>
      <c r="BP66" s="11"/>
      <c r="BQ66" s="11"/>
      <c r="BR66" s="11"/>
      <c r="BS66" s="11"/>
      <c r="BT66" s="11"/>
      <c r="BU66" s="11"/>
      <c r="BV66" s="11"/>
      <c r="BW66" s="11"/>
      <c r="BX66" s="11"/>
      <c r="BY66" s="11"/>
      <c r="BZ66" s="11"/>
    </row>
    <row r="67" spans="1:78" s="68" customFormat="1" x14ac:dyDescent="0.35">
      <c r="A67" s="69"/>
      <c r="B67" s="69"/>
      <c r="C67" s="69"/>
      <c r="D67" s="69"/>
      <c r="E67" s="69"/>
      <c r="F67" s="69"/>
      <c r="G67" s="69"/>
      <c r="H67" s="69"/>
      <c r="I67" s="69"/>
      <c r="J67" s="69"/>
      <c r="K67" s="69"/>
      <c r="L67" s="69"/>
      <c r="M67" s="69"/>
      <c r="N67" s="11"/>
      <c r="O67" s="11"/>
      <c r="P67" s="11"/>
      <c r="Q67" s="11"/>
      <c r="R67" s="11"/>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c r="BN67" s="11"/>
      <c r="BO67" s="11"/>
      <c r="BP67" s="11"/>
      <c r="BQ67" s="11"/>
      <c r="BR67" s="11"/>
      <c r="BS67" s="11"/>
      <c r="BT67" s="11"/>
      <c r="BU67" s="11"/>
      <c r="BV67" s="11"/>
      <c r="BW67" s="11"/>
      <c r="BX67" s="11"/>
      <c r="BY67" s="11"/>
      <c r="BZ67" s="11"/>
    </row>
    <row r="68" spans="1:78" s="68" customFormat="1" x14ac:dyDescent="0.35">
      <c r="A68" s="69"/>
      <c r="B68" s="69"/>
      <c r="C68" s="69"/>
      <c r="D68" s="69"/>
      <c r="E68" s="69"/>
      <c r="F68" s="69"/>
      <c r="G68" s="69"/>
      <c r="H68" s="69"/>
      <c r="I68" s="69"/>
      <c r="J68" s="69"/>
      <c r="K68" s="69"/>
      <c r="L68" s="69"/>
      <c r="M68" s="69"/>
      <c r="N68" s="11"/>
      <c r="O68" s="11"/>
      <c r="P68" s="11"/>
      <c r="Q68" s="11"/>
      <c r="R68" s="11"/>
      <c r="S68" s="11"/>
      <c r="T68" s="11"/>
      <c r="U68" s="11"/>
      <c r="V68" s="11"/>
      <c r="W68" s="11"/>
      <c r="X68" s="11"/>
      <c r="Y68" s="11"/>
      <c r="Z68" s="11"/>
      <c r="AA68" s="11"/>
      <c r="AB68" s="11"/>
      <c r="AC68" s="11"/>
      <c r="AD68" s="11"/>
      <c r="AE68" s="11"/>
      <c r="AF68" s="11"/>
      <c r="AG68" s="11"/>
      <c r="AH68" s="11"/>
      <c r="AI68" s="11"/>
      <c r="AJ68" s="11"/>
      <c r="AK68" s="11"/>
      <c r="AL68" s="11"/>
      <c r="AM68" s="11"/>
      <c r="AN68" s="11"/>
      <c r="AO68" s="11"/>
      <c r="AP68" s="1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11"/>
    </row>
    <row r="69" spans="1:78" s="68" customFormat="1" x14ac:dyDescent="0.35">
      <c r="A69" s="69"/>
      <c r="B69" s="69"/>
      <c r="C69" s="69"/>
      <c r="D69" s="69"/>
      <c r="E69" s="69"/>
      <c r="F69" s="69"/>
      <c r="G69" s="69"/>
      <c r="H69" s="69"/>
      <c r="I69" s="69"/>
      <c r="J69" s="69"/>
      <c r="K69" s="69"/>
      <c r="L69" s="69"/>
      <c r="M69" s="69"/>
      <c r="N69" s="11"/>
      <c r="O69" s="11"/>
      <c r="P69" s="11"/>
      <c r="Q69" s="11"/>
      <c r="R69" s="11"/>
      <c r="S69" s="11"/>
      <c r="T69" s="11"/>
      <c r="U69" s="11"/>
      <c r="V69" s="11"/>
      <c r="W69" s="11"/>
      <c r="X69" s="11"/>
      <c r="Y69" s="11"/>
      <c r="Z69" s="11"/>
      <c r="AA69" s="11"/>
      <c r="AB69" s="11"/>
      <c r="AC69" s="11"/>
      <c r="AD69" s="11"/>
      <c r="AE69" s="11"/>
      <c r="AF69" s="11"/>
      <c r="AG69" s="11"/>
      <c r="AH69" s="11"/>
      <c r="AI69" s="11"/>
      <c r="AJ69" s="11"/>
      <c r="AK69" s="11"/>
      <c r="AL69" s="11"/>
      <c r="AM69" s="11"/>
      <c r="AN69" s="11"/>
      <c r="AO69" s="11"/>
      <c r="AP69" s="11"/>
      <c r="AQ69" s="11"/>
      <c r="AR69" s="11"/>
      <c r="AS69" s="11"/>
      <c r="AT69" s="11"/>
      <c r="AU69" s="11"/>
      <c r="AV69" s="11"/>
      <c r="AW69" s="11"/>
      <c r="AX69" s="11"/>
      <c r="AY69" s="11"/>
      <c r="AZ69" s="11"/>
      <c r="BA69" s="11"/>
      <c r="BB69" s="11"/>
      <c r="BC69" s="11"/>
      <c r="BD69" s="11"/>
      <c r="BE69" s="11"/>
      <c r="BF69" s="11"/>
      <c r="BG69" s="11"/>
      <c r="BH69" s="11"/>
      <c r="BI69" s="11"/>
      <c r="BJ69" s="11"/>
      <c r="BK69" s="11"/>
      <c r="BL69" s="11"/>
      <c r="BM69" s="11"/>
      <c r="BN69" s="11"/>
      <c r="BO69" s="11"/>
      <c r="BP69" s="11"/>
      <c r="BQ69" s="11"/>
      <c r="BR69" s="11"/>
      <c r="BS69" s="11"/>
      <c r="BT69" s="11"/>
      <c r="BU69" s="11"/>
      <c r="BV69" s="11"/>
      <c r="BW69" s="11"/>
      <c r="BX69" s="11"/>
      <c r="BY69" s="11"/>
      <c r="BZ69" s="11"/>
    </row>
    <row r="70" spans="1:78" s="68" customFormat="1" x14ac:dyDescent="0.35">
      <c r="A70" s="69"/>
      <c r="B70" s="69"/>
      <c r="C70" s="69"/>
      <c r="D70" s="69"/>
      <c r="E70" s="69"/>
      <c r="F70" s="69"/>
      <c r="G70" s="69"/>
      <c r="H70" s="69"/>
      <c r="I70" s="69"/>
      <c r="J70" s="69"/>
      <c r="K70" s="69"/>
      <c r="L70" s="69"/>
      <c r="M70" s="69"/>
      <c r="N70" s="11"/>
      <c r="O70" s="11"/>
      <c r="P70" s="11"/>
      <c r="Q70" s="11"/>
      <c r="R70" s="11"/>
      <c r="S70" s="11"/>
      <c r="T70" s="11"/>
      <c r="U70" s="11"/>
      <c r="V70" s="11"/>
      <c r="W70" s="11"/>
      <c r="X70" s="11"/>
      <c r="Y70" s="11"/>
      <c r="Z70" s="11"/>
      <c r="AA70" s="11"/>
      <c r="AB70" s="11"/>
      <c r="AC70" s="11"/>
      <c r="AD70" s="11"/>
      <c r="AE70" s="11"/>
      <c r="AF70" s="11"/>
      <c r="AG70" s="11"/>
      <c r="AH70" s="11"/>
      <c r="AI70" s="11"/>
      <c r="AJ70" s="11"/>
      <c r="AK70" s="11"/>
      <c r="AL70" s="11"/>
      <c r="AM70" s="11"/>
      <c r="AN70" s="11"/>
      <c r="AO70" s="11"/>
      <c r="AP70" s="11"/>
      <c r="AQ70" s="11"/>
      <c r="AR70" s="11"/>
      <c r="AS70" s="11"/>
      <c r="AT70" s="11"/>
      <c r="AU70" s="11"/>
      <c r="AV70" s="11"/>
      <c r="AW70" s="11"/>
      <c r="AX70" s="11"/>
      <c r="AY70" s="11"/>
      <c r="AZ70" s="11"/>
      <c r="BA70" s="11"/>
      <c r="BB70" s="11"/>
      <c r="BC70" s="11"/>
      <c r="BD70" s="11"/>
      <c r="BE70" s="11"/>
      <c r="BF70" s="11"/>
      <c r="BG70" s="11"/>
      <c r="BH70" s="11"/>
      <c r="BI70" s="11"/>
      <c r="BJ70" s="11"/>
      <c r="BK70" s="11"/>
      <c r="BL70" s="11"/>
      <c r="BM70" s="11"/>
      <c r="BN70" s="11"/>
      <c r="BO70" s="11"/>
      <c r="BP70" s="11"/>
      <c r="BQ70" s="11"/>
      <c r="BR70" s="11"/>
      <c r="BS70" s="11"/>
      <c r="BT70" s="11"/>
      <c r="BU70" s="11"/>
      <c r="BV70" s="11"/>
      <c r="BW70" s="11"/>
      <c r="BX70" s="11"/>
      <c r="BY70" s="11"/>
      <c r="BZ70" s="11"/>
    </row>
    <row r="71" spans="1:78" s="68" customFormat="1" x14ac:dyDescent="0.35">
      <c r="A71" s="69"/>
      <c r="B71" s="69"/>
      <c r="C71" s="69"/>
      <c r="D71" s="69"/>
      <c r="E71" s="69"/>
      <c r="F71" s="69"/>
      <c r="G71" s="69"/>
      <c r="H71" s="69"/>
      <c r="I71" s="69"/>
      <c r="J71" s="69"/>
      <c r="K71" s="69"/>
      <c r="L71" s="69"/>
      <c r="M71" s="69"/>
      <c r="N71" s="11"/>
      <c r="O71" s="11"/>
      <c r="P71" s="11"/>
      <c r="Q71" s="11"/>
      <c r="R71" s="11"/>
      <c r="S71" s="11"/>
      <c r="T71" s="11"/>
      <c r="U71" s="11"/>
      <c r="V71" s="11"/>
      <c r="W71" s="11"/>
      <c r="X71" s="11"/>
      <c r="Y71" s="11"/>
      <c r="Z71" s="11"/>
      <c r="AA71" s="11"/>
      <c r="AB71" s="11"/>
      <c r="AC71" s="11"/>
      <c r="AD71" s="11"/>
      <c r="AE71" s="11"/>
      <c r="AF71" s="11"/>
      <c r="AG71" s="11"/>
      <c r="AH71" s="11"/>
      <c r="AI71" s="11"/>
      <c r="AJ71" s="11"/>
      <c r="AK71" s="11"/>
      <c r="AL71" s="11"/>
      <c r="AM71" s="11"/>
      <c r="AN71" s="11"/>
      <c r="AO71" s="11"/>
      <c r="AP71" s="11"/>
      <c r="AQ71" s="11"/>
      <c r="AR71" s="11"/>
      <c r="AS71" s="11"/>
      <c r="AT71" s="11"/>
      <c r="AU71" s="11"/>
      <c r="AV71" s="11"/>
      <c r="AW71" s="11"/>
      <c r="AX71" s="11"/>
      <c r="AY71" s="11"/>
      <c r="AZ71" s="11"/>
      <c r="BA71" s="11"/>
      <c r="BB71" s="11"/>
      <c r="BC71" s="11"/>
      <c r="BD71" s="11"/>
      <c r="BE71" s="11"/>
      <c r="BF71" s="11"/>
      <c r="BG71" s="11"/>
      <c r="BH71" s="11"/>
      <c r="BI71" s="11"/>
      <c r="BJ71" s="11"/>
      <c r="BK71" s="11"/>
      <c r="BL71" s="11"/>
      <c r="BM71" s="11"/>
      <c r="BN71" s="11"/>
      <c r="BO71" s="11"/>
      <c r="BP71" s="11"/>
      <c r="BQ71" s="11"/>
      <c r="BR71" s="11"/>
      <c r="BS71" s="11"/>
      <c r="BT71" s="11"/>
      <c r="BU71" s="11"/>
      <c r="BV71" s="11"/>
      <c r="BW71" s="11"/>
      <c r="BX71" s="11"/>
      <c r="BY71" s="11"/>
      <c r="BZ71" s="11"/>
    </row>
    <row r="72" spans="1:78" s="68" customFormat="1" x14ac:dyDescent="0.35">
      <c r="A72" s="69"/>
      <c r="B72" s="69"/>
      <c r="C72" s="69"/>
      <c r="D72" s="69"/>
      <c r="E72" s="69"/>
      <c r="F72" s="69"/>
      <c r="G72" s="69"/>
      <c r="H72" s="69"/>
      <c r="I72" s="69"/>
      <c r="J72" s="69"/>
      <c r="K72" s="69"/>
      <c r="L72" s="69"/>
      <c r="M72" s="69"/>
      <c r="N72" s="11"/>
      <c r="O72" s="11"/>
      <c r="P72" s="11"/>
      <c r="Q72" s="11"/>
      <c r="R72" s="11"/>
      <c r="S72" s="11"/>
      <c r="T72" s="11"/>
      <c r="U72" s="11"/>
      <c r="V72" s="11"/>
      <c r="W72" s="11"/>
      <c r="X72" s="11"/>
      <c r="Y72" s="11"/>
      <c r="Z72" s="11"/>
      <c r="AA72" s="11"/>
      <c r="AB72" s="11"/>
      <c r="AC72" s="11"/>
      <c r="AD72" s="11"/>
      <c r="AE72" s="11"/>
      <c r="AF72" s="11"/>
      <c r="AG72" s="11"/>
      <c r="AH72" s="11"/>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11"/>
    </row>
    <row r="73" spans="1:78" s="68" customFormat="1" x14ac:dyDescent="0.35">
      <c r="A73" s="69"/>
      <c r="B73" s="69"/>
      <c r="C73" s="69"/>
      <c r="D73" s="69"/>
      <c r="E73" s="69"/>
      <c r="F73" s="69"/>
      <c r="G73" s="69"/>
      <c r="H73" s="69"/>
      <c r="I73" s="69"/>
      <c r="J73" s="69"/>
      <c r="K73" s="69"/>
      <c r="L73" s="69"/>
      <c r="M73" s="69"/>
      <c r="N73" s="11"/>
      <c r="O73" s="11"/>
      <c r="P73" s="11"/>
      <c r="Q73" s="11"/>
      <c r="R73" s="11"/>
      <c r="S73" s="11"/>
      <c r="T73" s="11"/>
      <c r="U73" s="11"/>
      <c r="V73" s="11"/>
      <c r="W73" s="11"/>
      <c r="X73" s="11"/>
      <c r="Y73" s="11"/>
      <c r="Z73" s="11"/>
      <c r="AA73" s="11"/>
      <c r="AB73" s="11"/>
      <c r="AC73" s="11"/>
      <c r="AD73" s="11"/>
      <c r="AE73" s="11"/>
      <c r="AF73" s="11"/>
      <c r="AG73" s="11"/>
      <c r="AH73" s="11"/>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11"/>
    </row>
    <row r="74" spans="1:78" s="68" customFormat="1" x14ac:dyDescent="0.35">
      <c r="A74" s="69"/>
      <c r="B74" s="69"/>
      <c r="C74" s="69"/>
      <c r="D74" s="69"/>
      <c r="E74" s="69"/>
      <c r="F74" s="69"/>
      <c r="G74" s="69"/>
      <c r="H74" s="69"/>
      <c r="I74" s="69"/>
      <c r="J74" s="69"/>
      <c r="K74" s="69"/>
      <c r="L74" s="69"/>
      <c r="M74" s="69"/>
      <c r="N74" s="11"/>
      <c r="O74" s="11"/>
      <c r="P74" s="11"/>
      <c r="Q74" s="11"/>
      <c r="R74" s="11"/>
      <c r="S74" s="11"/>
      <c r="T74" s="11"/>
      <c r="U74" s="11"/>
      <c r="V74" s="11"/>
      <c r="W74" s="11"/>
      <c r="X74" s="11"/>
      <c r="Y74" s="11"/>
      <c r="Z74" s="11"/>
      <c r="AA74" s="11"/>
      <c r="AB74" s="11"/>
      <c r="AC74" s="11"/>
      <c r="AD74" s="11"/>
      <c r="AE74" s="11"/>
      <c r="AF74" s="11"/>
      <c r="AG74" s="11"/>
      <c r="AH74" s="11"/>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row>
    <row r="75" spans="1:78" s="68" customFormat="1" x14ac:dyDescent="0.35">
      <c r="A75" s="69"/>
      <c r="B75" s="69"/>
      <c r="C75" s="69"/>
      <c r="D75" s="69"/>
      <c r="E75" s="69"/>
      <c r="F75" s="69"/>
      <c r="G75" s="69"/>
      <c r="H75" s="69"/>
      <c r="I75" s="69"/>
      <c r="J75" s="69"/>
      <c r="K75" s="69"/>
      <c r="L75" s="69"/>
      <c r="M75" s="69"/>
      <c r="N75" s="11"/>
      <c r="O75" s="11"/>
      <c r="P75" s="11"/>
      <c r="Q75" s="11"/>
      <c r="R75" s="11"/>
      <c r="S75" s="11"/>
      <c r="T75" s="11"/>
      <c r="U75" s="11"/>
      <c r="V75" s="11"/>
      <c r="W75" s="11"/>
      <c r="X75" s="11"/>
      <c r="Y75" s="11"/>
      <c r="Z75" s="11"/>
      <c r="AA75" s="11"/>
      <c r="AB75" s="11"/>
      <c r="AC75" s="11"/>
      <c r="AD75" s="11"/>
      <c r="AE75" s="11"/>
      <c r="AF75" s="11"/>
      <c r="AG75" s="11"/>
      <c r="AH75" s="11"/>
      <c r="AI75" s="11"/>
      <c r="AJ75" s="11"/>
      <c r="AK75" s="11"/>
      <c r="AL75" s="11"/>
      <c r="AM75" s="11"/>
      <c r="AN75" s="11"/>
      <c r="AO75" s="11"/>
      <c r="AP75" s="11"/>
      <c r="AQ75" s="11"/>
      <c r="AR75" s="11"/>
      <c r="AS75" s="11"/>
      <c r="AT75" s="11"/>
      <c r="AU75" s="11"/>
      <c r="AV75" s="11"/>
      <c r="AW75" s="11"/>
      <c r="AX75" s="11"/>
      <c r="AY75" s="11"/>
      <c r="AZ75" s="11"/>
      <c r="BA75" s="11"/>
      <c r="BB75" s="11"/>
      <c r="BC75" s="11"/>
      <c r="BD75" s="11"/>
      <c r="BE75" s="11"/>
      <c r="BF75" s="11"/>
      <c r="BG75" s="11"/>
      <c r="BH75" s="11"/>
      <c r="BI75" s="11"/>
      <c r="BJ75" s="11"/>
      <c r="BK75" s="11"/>
      <c r="BL75" s="11"/>
      <c r="BM75" s="11"/>
      <c r="BN75" s="11"/>
      <c r="BO75" s="11"/>
      <c r="BP75" s="11"/>
      <c r="BQ75" s="11"/>
      <c r="BR75" s="11"/>
      <c r="BS75" s="11"/>
      <c r="BT75" s="11"/>
      <c r="BU75" s="11"/>
      <c r="BV75" s="11"/>
      <c r="BW75" s="11"/>
      <c r="BX75" s="11"/>
      <c r="BY75" s="11"/>
      <c r="BZ75" s="11"/>
    </row>
    <row r="76" spans="1:78" s="68" customFormat="1" x14ac:dyDescent="0.35">
      <c r="A76" s="69"/>
      <c r="B76" s="69"/>
      <c r="C76" s="69"/>
      <c r="D76" s="69"/>
      <c r="E76" s="69"/>
      <c r="F76" s="69"/>
      <c r="G76" s="69"/>
      <c r="H76" s="69"/>
      <c r="I76" s="69"/>
      <c r="J76" s="69"/>
      <c r="K76" s="69"/>
      <c r="L76" s="69"/>
      <c r="M76" s="69"/>
      <c r="N76" s="11"/>
      <c r="O76" s="11"/>
      <c r="P76" s="11"/>
      <c r="Q76" s="11"/>
      <c r="R76" s="11"/>
      <c r="S76" s="11"/>
      <c r="T76" s="11"/>
      <c r="U76" s="11"/>
      <c r="V76" s="11"/>
      <c r="W76" s="11"/>
      <c r="X76" s="11"/>
      <c r="Y76" s="11"/>
      <c r="Z76" s="11"/>
      <c r="AA76" s="11"/>
      <c r="AB76" s="11"/>
      <c r="AC76" s="11"/>
      <c r="AD76" s="11"/>
      <c r="AE76" s="11"/>
      <c r="AF76" s="11"/>
      <c r="AG76" s="11"/>
      <c r="AH76" s="11"/>
      <c r="AI76" s="11"/>
      <c r="AJ76" s="11"/>
      <c r="AK76" s="11"/>
      <c r="AL76" s="11"/>
      <c r="AM76" s="11"/>
      <c r="AN76" s="11"/>
      <c r="AO76" s="11"/>
      <c r="AP76" s="11"/>
      <c r="AQ76" s="11"/>
      <c r="AR76" s="11"/>
      <c r="AS76" s="11"/>
      <c r="AT76" s="11"/>
      <c r="AU76" s="11"/>
      <c r="AV76" s="11"/>
      <c r="AW76" s="11"/>
      <c r="AX76" s="11"/>
      <c r="AY76" s="11"/>
      <c r="AZ76" s="11"/>
      <c r="BA76" s="11"/>
      <c r="BB76" s="11"/>
      <c r="BC76" s="11"/>
      <c r="BD76" s="11"/>
      <c r="BE76" s="11"/>
      <c r="BF76" s="11"/>
      <c r="BG76" s="11"/>
      <c r="BH76" s="11"/>
      <c r="BI76" s="11"/>
      <c r="BJ76" s="11"/>
      <c r="BK76" s="11"/>
      <c r="BL76" s="11"/>
      <c r="BM76" s="11"/>
      <c r="BN76" s="11"/>
      <c r="BO76" s="11"/>
      <c r="BP76" s="11"/>
      <c r="BQ76" s="11"/>
      <c r="BR76" s="11"/>
      <c r="BS76" s="11"/>
      <c r="BT76" s="11"/>
      <c r="BU76" s="11"/>
      <c r="BV76" s="11"/>
      <c r="BW76" s="11"/>
      <c r="BX76" s="11"/>
      <c r="BY76" s="11"/>
      <c r="BZ76" s="11"/>
    </row>
    <row r="77" spans="1:78" s="68" customFormat="1" x14ac:dyDescent="0.35">
      <c r="A77" s="69"/>
      <c r="B77" s="69"/>
      <c r="C77" s="69"/>
      <c r="D77" s="69"/>
      <c r="E77" s="69"/>
      <c r="F77" s="69"/>
      <c r="G77" s="69"/>
      <c r="H77" s="69"/>
      <c r="I77" s="69"/>
      <c r="J77" s="69"/>
      <c r="K77" s="69"/>
      <c r="L77" s="69"/>
      <c r="M77" s="69"/>
      <c r="N77" s="11"/>
      <c r="O77" s="11"/>
      <c r="P77" s="11"/>
      <c r="Q77" s="11"/>
      <c r="R77" s="11"/>
      <c r="S77" s="11"/>
      <c r="T77" s="11"/>
      <c r="U77" s="11"/>
      <c r="V77" s="11"/>
      <c r="W77" s="11"/>
      <c r="X77" s="11"/>
      <c r="Y77" s="11"/>
      <c r="Z77" s="11"/>
      <c r="AA77" s="11"/>
      <c r="AB77" s="11"/>
      <c r="AC77" s="11"/>
      <c r="AD77" s="11"/>
      <c r="AE77" s="11"/>
      <c r="AF77" s="11"/>
      <c r="AG77" s="11"/>
      <c r="AH77" s="11"/>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c r="BN77" s="11"/>
      <c r="BO77" s="11"/>
      <c r="BP77" s="11"/>
      <c r="BQ77" s="11"/>
      <c r="BR77" s="11"/>
      <c r="BS77" s="11"/>
      <c r="BT77" s="11"/>
      <c r="BU77" s="11"/>
      <c r="BV77" s="11"/>
      <c r="BW77" s="11"/>
      <c r="BX77" s="11"/>
      <c r="BY77" s="11"/>
      <c r="BZ77" s="11"/>
    </row>
    <row r="78" spans="1:78" s="68" customFormat="1" x14ac:dyDescent="0.35">
      <c r="A78" s="69"/>
      <c r="B78" s="69"/>
      <c r="C78" s="69"/>
      <c r="D78" s="69"/>
      <c r="E78" s="69"/>
      <c r="F78" s="69"/>
      <c r="G78" s="69"/>
      <c r="H78" s="69"/>
      <c r="I78" s="69"/>
      <c r="J78" s="69"/>
      <c r="K78" s="69"/>
      <c r="L78" s="69"/>
      <c r="M78" s="69"/>
      <c r="N78" s="11"/>
      <c r="O78" s="11"/>
      <c r="P78" s="11"/>
      <c r="Q78" s="11"/>
      <c r="R78" s="11"/>
      <c r="S78" s="11"/>
      <c r="T78" s="11"/>
      <c r="U78" s="11"/>
      <c r="V78" s="11"/>
      <c r="W78" s="11"/>
      <c r="X78" s="11"/>
      <c r="Y78" s="11"/>
      <c r="Z78" s="11"/>
      <c r="AA78" s="11"/>
      <c r="AB78" s="11"/>
      <c r="AC78" s="11"/>
      <c r="AD78" s="11"/>
      <c r="AE78" s="11"/>
      <c r="AF78" s="11"/>
      <c r="AG78" s="11"/>
      <c r="AH78" s="11"/>
      <c r="AI78" s="11"/>
      <c r="AJ78" s="11"/>
      <c r="AK78" s="11"/>
      <c r="AL78" s="11"/>
      <c r="AM78" s="11"/>
      <c r="AN78" s="11"/>
      <c r="AO78" s="11"/>
      <c r="AP78" s="11"/>
      <c r="AQ78" s="11"/>
      <c r="AR78" s="11"/>
      <c r="AS78" s="11"/>
      <c r="AT78" s="11"/>
      <c r="AU78" s="11"/>
      <c r="AV78" s="11"/>
      <c r="AW78" s="11"/>
      <c r="AX78" s="11"/>
      <c r="AY78" s="11"/>
      <c r="AZ78" s="11"/>
      <c r="BA78" s="11"/>
      <c r="BB78" s="11"/>
      <c r="BC78" s="11"/>
      <c r="BD78" s="11"/>
      <c r="BE78" s="11"/>
      <c r="BF78" s="11"/>
      <c r="BG78" s="11"/>
      <c r="BH78" s="11"/>
      <c r="BI78" s="11"/>
      <c r="BJ78" s="11"/>
      <c r="BK78" s="11"/>
      <c r="BL78" s="11"/>
      <c r="BM78" s="11"/>
      <c r="BN78" s="11"/>
      <c r="BO78" s="11"/>
      <c r="BP78" s="11"/>
      <c r="BQ78" s="11"/>
      <c r="BR78" s="11"/>
      <c r="BS78" s="11"/>
      <c r="BT78" s="11"/>
      <c r="BU78" s="11"/>
      <c r="BV78" s="11"/>
      <c r="BW78" s="11"/>
      <c r="BX78" s="11"/>
      <c r="BY78" s="11"/>
      <c r="BZ78" s="11"/>
    </row>
    <row r="79" spans="1:78" s="68" customFormat="1" x14ac:dyDescent="0.35">
      <c r="A79" s="69"/>
      <c r="B79" s="69"/>
      <c r="C79" s="69"/>
      <c r="D79" s="69"/>
      <c r="E79" s="69"/>
      <c r="F79" s="69"/>
      <c r="G79" s="69"/>
      <c r="H79" s="69"/>
      <c r="I79" s="69"/>
      <c r="J79" s="69"/>
      <c r="K79" s="69"/>
      <c r="L79" s="69"/>
      <c r="M79" s="69"/>
      <c r="N79" s="11"/>
      <c r="O79" s="11"/>
      <c r="P79" s="11"/>
      <c r="Q79" s="11"/>
      <c r="R79" s="11"/>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c r="AV79" s="11"/>
      <c r="AW79" s="11"/>
      <c r="AX79" s="11"/>
      <c r="AY79" s="11"/>
      <c r="AZ79" s="11"/>
      <c r="BA79" s="11"/>
      <c r="BB79" s="11"/>
      <c r="BC79" s="11"/>
      <c r="BD79" s="11"/>
      <c r="BE79" s="11"/>
      <c r="BF79" s="11"/>
      <c r="BG79" s="11"/>
      <c r="BH79" s="11"/>
      <c r="BI79" s="11"/>
      <c r="BJ79" s="11"/>
      <c r="BK79" s="11"/>
      <c r="BL79" s="11"/>
      <c r="BM79" s="11"/>
      <c r="BN79" s="11"/>
      <c r="BO79" s="11"/>
      <c r="BP79" s="11"/>
      <c r="BQ79" s="11"/>
      <c r="BR79" s="11"/>
      <c r="BS79" s="11"/>
      <c r="BT79" s="11"/>
      <c r="BU79" s="11"/>
      <c r="BV79" s="11"/>
      <c r="BW79" s="11"/>
      <c r="BX79" s="11"/>
      <c r="BY79" s="11"/>
      <c r="BZ79" s="11"/>
    </row>
    <row r="80" spans="1:78" s="68" customFormat="1" x14ac:dyDescent="0.35">
      <c r="A80" s="69"/>
      <c r="B80" s="69"/>
      <c r="C80" s="69"/>
      <c r="D80" s="69"/>
      <c r="E80" s="69"/>
      <c r="F80" s="69"/>
      <c r="G80" s="69"/>
      <c r="H80" s="69"/>
      <c r="I80" s="69"/>
      <c r="J80" s="69"/>
      <c r="K80" s="69"/>
      <c r="L80" s="69"/>
      <c r="M80" s="69"/>
      <c r="N80" s="11"/>
      <c r="O80" s="11"/>
      <c r="P80" s="11"/>
      <c r="Q80" s="11"/>
      <c r="R80" s="11"/>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11"/>
      <c r="AX80" s="11"/>
      <c r="AY80" s="11"/>
      <c r="AZ80" s="11"/>
      <c r="BA80" s="11"/>
      <c r="BB80" s="11"/>
      <c r="BC80" s="11"/>
      <c r="BD80" s="11"/>
      <c r="BE80" s="11"/>
      <c r="BF80" s="11"/>
      <c r="BG80" s="11"/>
      <c r="BH80" s="11"/>
      <c r="BI80" s="11"/>
      <c r="BJ80" s="11"/>
      <c r="BK80" s="11"/>
      <c r="BL80" s="11"/>
      <c r="BM80" s="11"/>
      <c r="BN80" s="11"/>
      <c r="BO80" s="11"/>
      <c r="BP80" s="11"/>
      <c r="BQ80" s="11"/>
      <c r="BR80" s="11"/>
      <c r="BS80" s="11"/>
      <c r="BT80" s="11"/>
      <c r="BU80" s="11"/>
      <c r="BV80" s="11"/>
      <c r="BW80" s="11"/>
      <c r="BX80" s="11"/>
      <c r="BY80" s="11"/>
      <c r="BZ80" s="11"/>
    </row>
    <row r="81" spans="1:78" s="68" customFormat="1" x14ac:dyDescent="0.35">
      <c r="A81" s="69"/>
      <c r="B81" s="69"/>
      <c r="C81" s="69"/>
      <c r="D81" s="69"/>
      <c r="E81" s="69"/>
      <c r="F81" s="69"/>
      <c r="G81" s="69"/>
      <c r="H81" s="69"/>
      <c r="I81" s="69"/>
      <c r="J81" s="69"/>
      <c r="K81" s="69"/>
      <c r="L81" s="69"/>
      <c r="M81" s="69"/>
      <c r="N81" s="11"/>
      <c r="O81" s="11"/>
      <c r="P81" s="11"/>
      <c r="Q81" s="11"/>
      <c r="R81" s="11"/>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11"/>
    </row>
    <row r="82" spans="1:78" s="68" customFormat="1" x14ac:dyDescent="0.35">
      <c r="A82" s="69"/>
      <c r="B82" s="69"/>
      <c r="C82" s="69"/>
      <c r="D82" s="69"/>
      <c r="E82" s="69"/>
      <c r="F82" s="69"/>
      <c r="G82" s="69"/>
      <c r="H82" s="69"/>
      <c r="I82" s="69"/>
      <c r="J82" s="69"/>
      <c r="K82" s="69"/>
      <c r="L82" s="69"/>
      <c r="M82" s="69"/>
      <c r="N82" s="11"/>
      <c r="O82" s="11"/>
      <c r="P82" s="11"/>
      <c r="Q82" s="11"/>
      <c r="R82" s="11"/>
      <c r="S82" s="11"/>
      <c r="T82" s="11"/>
      <c r="U82" s="11"/>
      <c r="V82" s="11"/>
      <c r="W82" s="11"/>
      <c r="X82" s="11"/>
      <c r="Y82" s="11"/>
      <c r="Z82" s="11"/>
      <c r="AA82" s="11"/>
      <c r="AB82" s="11"/>
      <c r="AC82" s="11"/>
      <c r="AD82" s="11"/>
      <c r="AE82" s="11"/>
      <c r="AF82" s="11"/>
      <c r="AG82" s="11"/>
      <c r="AH82" s="11"/>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c r="BG82" s="11"/>
      <c r="BH82" s="11"/>
      <c r="BI82" s="11"/>
      <c r="BJ82" s="11"/>
      <c r="BK82" s="11"/>
      <c r="BL82" s="11"/>
      <c r="BM82" s="11"/>
      <c r="BN82" s="11"/>
      <c r="BO82" s="11"/>
      <c r="BP82" s="11"/>
      <c r="BQ82" s="11"/>
      <c r="BR82" s="11"/>
      <c r="BS82" s="11"/>
      <c r="BT82" s="11"/>
      <c r="BU82" s="11"/>
      <c r="BV82" s="11"/>
      <c r="BW82" s="11"/>
      <c r="BX82" s="11"/>
      <c r="BY82" s="11"/>
      <c r="BZ82" s="11"/>
    </row>
    <row r="83" spans="1:78" s="68" customFormat="1" x14ac:dyDescent="0.35">
      <c r="A83" s="69"/>
      <c r="B83" s="69"/>
      <c r="C83" s="69"/>
      <c r="D83" s="69"/>
      <c r="E83" s="69"/>
      <c r="F83" s="69"/>
      <c r="G83" s="69"/>
      <c r="H83" s="69"/>
      <c r="I83" s="69"/>
      <c r="J83" s="69"/>
      <c r="K83" s="69"/>
      <c r="L83" s="69"/>
      <c r="M83" s="69"/>
      <c r="N83" s="11"/>
      <c r="O83" s="11"/>
      <c r="P83" s="11"/>
      <c r="Q83" s="11"/>
      <c r="R83" s="11"/>
      <c r="S83" s="11"/>
      <c r="T83" s="11"/>
      <c r="U83" s="11"/>
      <c r="V83" s="11"/>
      <c r="W83" s="11"/>
      <c r="X83" s="11"/>
      <c r="Y83" s="11"/>
      <c r="Z83" s="11"/>
      <c r="AA83" s="11"/>
      <c r="AB83" s="11"/>
      <c r="AC83" s="11"/>
      <c r="AD83" s="11"/>
      <c r="AE83" s="11"/>
      <c r="AF83" s="11"/>
      <c r="AG83" s="11"/>
      <c r="AH83" s="11"/>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c r="BG83" s="11"/>
      <c r="BH83" s="11"/>
      <c r="BI83" s="11"/>
      <c r="BJ83" s="11"/>
      <c r="BK83" s="11"/>
      <c r="BL83" s="11"/>
      <c r="BM83" s="11"/>
      <c r="BN83" s="11"/>
      <c r="BO83" s="11"/>
      <c r="BP83" s="11"/>
      <c r="BQ83" s="11"/>
      <c r="BR83" s="11"/>
      <c r="BS83" s="11"/>
      <c r="BT83" s="11"/>
      <c r="BU83" s="11"/>
      <c r="BV83" s="11"/>
      <c r="BW83" s="11"/>
      <c r="BX83" s="11"/>
      <c r="BY83" s="11"/>
      <c r="BZ83" s="11"/>
    </row>
    <row r="84" spans="1:78" s="68" customFormat="1" x14ac:dyDescent="0.35">
      <c r="A84" s="69"/>
      <c r="B84" s="69"/>
      <c r="C84" s="69"/>
      <c r="D84" s="69"/>
      <c r="E84" s="69"/>
      <c r="F84" s="69"/>
      <c r="G84" s="69"/>
      <c r="H84" s="69"/>
      <c r="I84" s="69"/>
      <c r="J84" s="69"/>
      <c r="K84" s="69"/>
      <c r="L84" s="69"/>
      <c r="M84" s="69"/>
      <c r="N84" s="11"/>
      <c r="O84" s="11"/>
      <c r="P84" s="11"/>
      <c r="Q84" s="11"/>
      <c r="R84" s="11"/>
      <c r="S84" s="11"/>
      <c r="T84" s="11"/>
      <c r="U84" s="11"/>
      <c r="V84" s="11"/>
      <c r="W84" s="11"/>
      <c r="X84" s="11"/>
      <c r="Y84" s="11"/>
      <c r="Z84" s="11"/>
      <c r="AA84" s="11"/>
      <c r="AB84" s="11"/>
      <c r="AC84" s="11"/>
      <c r="AD84" s="11"/>
      <c r="AE84" s="11"/>
      <c r="AF84" s="11"/>
      <c r="AG84" s="11"/>
      <c r="AH84" s="11"/>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c r="BG84" s="11"/>
      <c r="BH84" s="11"/>
      <c r="BI84" s="11"/>
      <c r="BJ84" s="11"/>
      <c r="BK84" s="11"/>
      <c r="BL84" s="11"/>
      <c r="BM84" s="11"/>
      <c r="BN84" s="11"/>
      <c r="BO84" s="11"/>
      <c r="BP84" s="11"/>
      <c r="BQ84" s="11"/>
      <c r="BR84" s="11"/>
      <c r="BS84" s="11"/>
      <c r="BT84" s="11"/>
      <c r="BU84" s="11"/>
      <c r="BV84" s="11"/>
      <c r="BW84" s="11"/>
      <c r="BX84" s="11"/>
      <c r="BY84" s="11"/>
      <c r="BZ84" s="11"/>
    </row>
    <row r="85" spans="1:78" s="68" customFormat="1" x14ac:dyDescent="0.35">
      <c r="A85" s="69"/>
      <c r="B85" s="69"/>
      <c r="C85" s="69"/>
      <c r="D85" s="69"/>
      <c r="E85" s="69"/>
      <c r="F85" s="69"/>
      <c r="G85" s="69"/>
      <c r="H85" s="69"/>
      <c r="I85" s="69"/>
      <c r="J85" s="69"/>
      <c r="K85" s="69"/>
      <c r="L85" s="69"/>
      <c r="M85" s="69"/>
      <c r="N85" s="11"/>
      <c r="O85" s="11"/>
      <c r="P85" s="11"/>
      <c r="Q85" s="11"/>
      <c r="R85" s="11"/>
      <c r="S85" s="11"/>
      <c r="T85" s="11"/>
      <c r="U85" s="11"/>
      <c r="V85" s="11"/>
      <c r="W85" s="11"/>
      <c r="X85" s="11"/>
      <c r="Y85" s="11"/>
      <c r="Z85" s="11"/>
      <c r="AA85" s="11"/>
      <c r="AB85" s="11"/>
      <c r="AC85" s="11"/>
      <c r="AD85" s="11"/>
      <c r="AE85" s="11"/>
      <c r="AF85" s="11"/>
      <c r="AG85" s="11"/>
      <c r="AH85" s="11"/>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c r="BG85" s="11"/>
      <c r="BH85" s="11"/>
      <c r="BI85" s="11"/>
      <c r="BJ85" s="11"/>
      <c r="BK85" s="11"/>
      <c r="BL85" s="11"/>
      <c r="BM85" s="11"/>
      <c r="BN85" s="11"/>
      <c r="BO85" s="11"/>
      <c r="BP85" s="11"/>
      <c r="BQ85" s="11"/>
      <c r="BR85" s="11"/>
      <c r="BS85" s="11"/>
      <c r="BT85" s="11"/>
      <c r="BU85" s="11"/>
      <c r="BV85" s="11"/>
      <c r="BW85" s="11"/>
      <c r="BX85" s="11"/>
      <c r="BY85" s="11"/>
      <c r="BZ85" s="11"/>
    </row>
    <row r="86" spans="1:78" s="68" customFormat="1" x14ac:dyDescent="0.35">
      <c r="A86" s="69"/>
      <c r="B86" s="69"/>
      <c r="C86" s="69"/>
      <c r="D86" s="69"/>
      <c r="E86" s="69"/>
      <c r="F86" s="69"/>
      <c r="G86" s="69"/>
      <c r="H86" s="69"/>
      <c r="I86" s="69"/>
      <c r="J86" s="69"/>
      <c r="K86" s="69"/>
      <c r="L86" s="69"/>
      <c r="M86" s="69"/>
      <c r="N86" s="11"/>
      <c r="O86" s="11"/>
      <c r="P86" s="11"/>
      <c r="Q86" s="11"/>
      <c r="R86" s="11"/>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c r="BG86" s="11"/>
      <c r="BH86" s="11"/>
      <c r="BI86" s="11"/>
      <c r="BJ86" s="11"/>
      <c r="BK86" s="11"/>
      <c r="BL86" s="11"/>
      <c r="BM86" s="11"/>
      <c r="BN86" s="11"/>
      <c r="BO86" s="11"/>
      <c r="BP86" s="11"/>
      <c r="BQ86" s="11"/>
      <c r="BR86" s="11"/>
      <c r="BS86" s="11"/>
      <c r="BT86" s="11"/>
      <c r="BU86" s="11"/>
      <c r="BV86" s="11"/>
      <c r="BW86" s="11"/>
      <c r="BX86" s="11"/>
      <c r="BY86" s="11"/>
      <c r="BZ86" s="11"/>
    </row>
    <row r="87" spans="1:78" s="68" customFormat="1" x14ac:dyDescent="0.35">
      <c r="A87" s="69"/>
      <c r="B87" s="69"/>
      <c r="C87" s="69"/>
      <c r="D87" s="69"/>
      <c r="E87" s="69"/>
      <c r="F87" s="69"/>
      <c r="G87" s="69"/>
      <c r="H87" s="69"/>
      <c r="I87" s="69"/>
      <c r="J87" s="69"/>
      <c r="K87" s="69"/>
      <c r="L87" s="69"/>
      <c r="M87" s="69"/>
      <c r="N87" s="11"/>
      <c r="O87" s="11"/>
      <c r="P87" s="11"/>
      <c r="Q87" s="11"/>
      <c r="R87" s="11"/>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c r="BG87" s="11"/>
      <c r="BH87" s="11"/>
      <c r="BI87" s="11"/>
      <c r="BJ87" s="11"/>
      <c r="BK87" s="11"/>
      <c r="BL87" s="11"/>
      <c r="BM87" s="11"/>
      <c r="BN87" s="11"/>
      <c r="BO87" s="11"/>
      <c r="BP87" s="11"/>
      <c r="BQ87" s="11"/>
      <c r="BR87" s="11"/>
      <c r="BS87" s="11"/>
      <c r="BT87" s="11"/>
      <c r="BU87" s="11"/>
      <c r="BV87" s="11"/>
      <c r="BW87" s="11"/>
      <c r="BX87" s="11"/>
      <c r="BY87" s="11"/>
      <c r="BZ87" s="11"/>
    </row>
    <row r="88" spans="1:78" s="68" customFormat="1" x14ac:dyDescent="0.35">
      <c r="A88" s="69"/>
      <c r="B88" s="69"/>
      <c r="C88" s="69"/>
      <c r="D88" s="69"/>
      <c r="E88" s="69"/>
      <c r="F88" s="69"/>
      <c r="G88" s="69"/>
      <c r="H88" s="69"/>
      <c r="I88" s="69"/>
      <c r="J88" s="69"/>
      <c r="K88" s="69"/>
      <c r="L88" s="69"/>
      <c r="M88" s="69"/>
      <c r="N88" s="11"/>
      <c r="O88" s="11"/>
      <c r="P88" s="11"/>
      <c r="Q88" s="11"/>
      <c r="R88" s="11"/>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c r="BG88" s="11"/>
      <c r="BH88" s="11"/>
      <c r="BI88" s="11"/>
      <c r="BJ88" s="11"/>
      <c r="BK88" s="11"/>
      <c r="BL88" s="11"/>
      <c r="BM88" s="11"/>
      <c r="BN88" s="11"/>
      <c r="BO88" s="11"/>
      <c r="BP88" s="11"/>
      <c r="BQ88" s="11"/>
      <c r="BR88" s="11"/>
      <c r="BS88" s="11"/>
      <c r="BT88" s="11"/>
      <c r="BU88" s="11"/>
      <c r="BV88" s="11"/>
      <c r="BW88" s="11"/>
      <c r="BX88" s="11"/>
      <c r="BY88" s="11"/>
      <c r="BZ88" s="11"/>
    </row>
    <row r="89" spans="1:78" s="68" customFormat="1" x14ac:dyDescent="0.35">
      <c r="A89" s="69"/>
      <c r="B89" s="69"/>
      <c r="C89" s="69"/>
      <c r="D89" s="69"/>
      <c r="E89" s="69"/>
      <c r="F89" s="69"/>
      <c r="G89" s="69"/>
      <c r="H89" s="69"/>
      <c r="I89" s="69"/>
      <c r="J89" s="69"/>
      <c r="K89" s="69"/>
      <c r="L89" s="69"/>
      <c r="M89" s="69"/>
      <c r="N89" s="11"/>
      <c r="O89" s="11"/>
      <c r="P89" s="11"/>
      <c r="Q89" s="11"/>
      <c r="R89" s="11"/>
      <c r="S89" s="11"/>
      <c r="T89" s="11"/>
      <c r="U89" s="11"/>
      <c r="V89" s="11"/>
      <c r="W89" s="11"/>
      <c r="X89" s="11"/>
      <c r="Y89" s="11"/>
      <c r="Z89" s="11"/>
      <c r="AA89" s="11"/>
      <c r="AB89" s="11"/>
      <c r="AC89" s="11"/>
      <c r="AD89" s="11"/>
      <c r="AE89" s="11"/>
      <c r="AF89" s="11"/>
      <c r="AG89" s="11"/>
      <c r="AH89" s="11"/>
      <c r="AI89" s="11"/>
      <c r="AJ89" s="11"/>
      <c r="AK89" s="11"/>
      <c r="AL89" s="11"/>
      <c r="AM89" s="11"/>
      <c r="AN89" s="11"/>
      <c r="AO89" s="11"/>
      <c r="AP89" s="11"/>
      <c r="AQ89" s="11"/>
      <c r="AR89" s="11"/>
      <c r="AS89" s="11"/>
      <c r="AT89" s="11"/>
      <c r="AU89" s="11"/>
      <c r="AV89" s="11"/>
      <c r="AW89" s="11"/>
      <c r="AX89" s="11"/>
      <c r="AY89" s="11"/>
      <c r="AZ89" s="11"/>
      <c r="BA89" s="11"/>
      <c r="BB89" s="11"/>
      <c r="BC89" s="11"/>
      <c r="BD89" s="11"/>
      <c r="BE89" s="11"/>
      <c r="BF89" s="11"/>
      <c r="BG89" s="11"/>
      <c r="BH89" s="11"/>
      <c r="BI89" s="11"/>
      <c r="BJ89" s="11"/>
      <c r="BK89" s="11"/>
      <c r="BL89" s="11"/>
      <c r="BM89" s="11"/>
      <c r="BN89" s="11"/>
      <c r="BO89" s="11"/>
      <c r="BP89" s="11"/>
      <c r="BQ89" s="11"/>
      <c r="BR89" s="11"/>
      <c r="BS89" s="11"/>
      <c r="BT89" s="11"/>
      <c r="BU89" s="11"/>
      <c r="BV89" s="11"/>
      <c r="BW89" s="11"/>
      <c r="BX89" s="11"/>
      <c r="BY89" s="11"/>
      <c r="BZ89" s="11"/>
    </row>
    <row r="90" spans="1:78" s="68" customFormat="1" x14ac:dyDescent="0.35">
      <c r="A90" s="69"/>
      <c r="B90" s="69"/>
      <c r="C90" s="69"/>
      <c r="D90" s="69"/>
      <c r="E90" s="69"/>
      <c r="F90" s="69"/>
      <c r="G90" s="69"/>
      <c r="H90" s="69"/>
      <c r="I90" s="69"/>
      <c r="J90" s="69"/>
      <c r="K90" s="69"/>
      <c r="L90" s="69"/>
      <c r="M90" s="69"/>
      <c r="N90" s="11"/>
      <c r="O90" s="11"/>
      <c r="P90" s="11"/>
      <c r="Q90" s="11"/>
      <c r="R90" s="11"/>
      <c r="S90" s="11"/>
      <c r="T90" s="11"/>
      <c r="U90" s="11"/>
      <c r="V90" s="11"/>
      <c r="W90" s="11"/>
      <c r="X90" s="11"/>
      <c r="Y90" s="11"/>
      <c r="Z90" s="11"/>
      <c r="AA90" s="11"/>
      <c r="AB90" s="11"/>
      <c r="AC90" s="11"/>
      <c r="AD90" s="11"/>
      <c r="AE90" s="11"/>
      <c r="AF90" s="11"/>
      <c r="AG90" s="11"/>
      <c r="AH90" s="11"/>
      <c r="AI90" s="11"/>
      <c r="AJ90" s="11"/>
      <c r="AK90" s="11"/>
      <c r="AL90" s="11"/>
      <c r="AM90" s="11"/>
      <c r="AN90" s="11"/>
      <c r="AO90" s="11"/>
      <c r="AP90" s="11"/>
      <c r="AQ90" s="11"/>
      <c r="AR90" s="11"/>
      <c r="AS90" s="11"/>
      <c r="AT90" s="11"/>
      <c r="AU90" s="11"/>
      <c r="AV90" s="11"/>
      <c r="AW90" s="11"/>
      <c r="AX90" s="11"/>
      <c r="AY90" s="11"/>
      <c r="AZ90" s="11"/>
      <c r="BA90" s="11"/>
      <c r="BB90" s="11"/>
      <c r="BC90" s="11"/>
      <c r="BD90" s="11"/>
      <c r="BE90" s="11"/>
      <c r="BF90" s="11"/>
      <c r="BG90" s="11"/>
      <c r="BH90" s="11"/>
      <c r="BI90" s="11"/>
      <c r="BJ90" s="11"/>
      <c r="BK90" s="11"/>
      <c r="BL90" s="11"/>
      <c r="BM90" s="11"/>
      <c r="BN90" s="11"/>
      <c r="BO90" s="11"/>
      <c r="BP90" s="11"/>
      <c r="BQ90" s="11"/>
      <c r="BR90" s="11"/>
      <c r="BS90" s="11"/>
      <c r="BT90" s="11"/>
      <c r="BU90" s="11"/>
      <c r="BV90" s="11"/>
      <c r="BW90" s="11"/>
      <c r="BX90" s="11"/>
      <c r="BY90" s="11"/>
      <c r="BZ90" s="11"/>
    </row>
    <row r="91" spans="1:78" s="68" customFormat="1" x14ac:dyDescent="0.35">
      <c r="A91" s="69"/>
      <c r="B91" s="69"/>
      <c r="C91" s="69"/>
      <c r="D91" s="69"/>
      <c r="E91" s="69"/>
      <c r="F91" s="69"/>
      <c r="G91" s="69"/>
      <c r="H91" s="69"/>
      <c r="I91" s="69"/>
      <c r="J91" s="69"/>
      <c r="K91" s="69"/>
      <c r="L91" s="69"/>
      <c r="M91" s="69"/>
      <c r="N91" s="11"/>
      <c r="O91" s="11"/>
      <c r="P91" s="11"/>
      <c r="Q91" s="11"/>
      <c r="R91" s="11"/>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row>
    <row r="92" spans="1:78" s="68" customFormat="1" x14ac:dyDescent="0.35">
      <c r="A92" s="69"/>
      <c r="B92" s="69"/>
      <c r="C92" s="69"/>
      <c r="D92" s="69"/>
      <c r="E92" s="69"/>
      <c r="F92" s="69"/>
      <c r="G92" s="69"/>
      <c r="H92" s="69"/>
      <c r="I92" s="69"/>
      <c r="J92" s="69"/>
      <c r="K92" s="69"/>
      <c r="L92" s="69"/>
      <c r="M92" s="69"/>
      <c r="N92" s="11"/>
      <c r="O92" s="11"/>
      <c r="P92" s="11"/>
      <c r="Q92" s="11"/>
      <c r="R92" s="11"/>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c r="BJ92" s="11"/>
      <c r="BK92" s="11"/>
      <c r="BL92" s="11"/>
      <c r="BM92" s="11"/>
      <c r="BN92" s="11"/>
      <c r="BO92" s="11"/>
      <c r="BP92" s="11"/>
      <c r="BQ92" s="11"/>
      <c r="BR92" s="11"/>
      <c r="BS92" s="11"/>
      <c r="BT92" s="11"/>
      <c r="BU92" s="11"/>
      <c r="BV92" s="11"/>
      <c r="BW92" s="11"/>
      <c r="BX92" s="11"/>
      <c r="BY92" s="11"/>
      <c r="BZ92" s="11"/>
    </row>
    <row r="93" spans="1:78" s="68" customFormat="1" x14ac:dyDescent="0.35">
      <c r="A93" s="69"/>
      <c r="B93" s="69"/>
      <c r="C93" s="69"/>
      <c r="D93" s="69"/>
      <c r="E93" s="69"/>
      <c r="F93" s="69"/>
      <c r="G93" s="69"/>
      <c r="H93" s="69"/>
      <c r="I93" s="69"/>
      <c r="J93" s="69"/>
      <c r="K93" s="69"/>
      <c r="L93" s="69"/>
      <c r="M93" s="69"/>
      <c r="N93" s="11"/>
      <c r="O93" s="11"/>
      <c r="P93" s="11"/>
      <c r="Q93" s="11"/>
      <c r="R93" s="11"/>
      <c r="S93" s="11"/>
      <c r="T93" s="11"/>
      <c r="U93" s="11"/>
      <c r="V93" s="11"/>
      <c r="W93" s="11"/>
      <c r="X93" s="11"/>
      <c r="Y93" s="11"/>
      <c r="Z93" s="11"/>
      <c r="AA93" s="11"/>
      <c r="AB93" s="11"/>
      <c r="AC93" s="11"/>
      <c r="AD93" s="11"/>
      <c r="AE93" s="11"/>
      <c r="AF93" s="11"/>
      <c r="AG93" s="11"/>
      <c r="AH93" s="11"/>
      <c r="AI93" s="11"/>
      <c r="AJ93" s="11"/>
      <c r="AK93" s="11"/>
      <c r="AL93" s="11"/>
      <c r="AM93" s="11"/>
      <c r="AN93" s="11"/>
      <c r="AO93" s="11"/>
      <c r="AP93" s="11"/>
      <c r="AQ93" s="11"/>
      <c r="AR93" s="11"/>
      <c r="AS93" s="11"/>
      <c r="AT93" s="11"/>
      <c r="AU93" s="11"/>
      <c r="AV93" s="11"/>
      <c r="AW93" s="11"/>
      <c r="AX93" s="11"/>
      <c r="AY93" s="11"/>
      <c r="AZ93" s="11"/>
      <c r="BA93" s="11"/>
      <c r="BB93" s="11"/>
      <c r="BC93" s="11"/>
      <c r="BD93" s="11"/>
      <c r="BE93" s="11"/>
      <c r="BF93" s="11"/>
      <c r="BG93" s="11"/>
      <c r="BH93" s="11"/>
      <c r="BI93" s="11"/>
      <c r="BJ93" s="11"/>
      <c r="BK93" s="11"/>
      <c r="BL93" s="11"/>
      <c r="BM93" s="11"/>
      <c r="BN93" s="11"/>
      <c r="BO93" s="11"/>
      <c r="BP93" s="11"/>
      <c r="BQ93" s="11"/>
      <c r="BR93" s="11"/>
      <c r="BS93" s="11"/>
      <c r="BT93" s="11"/>
      <c r="BU93" s="11"/>
      <c r="BV93" s="11"/>
      <c r="BW93" s="11"/>
      <c r="BX93" s="11"/>
      <c r="BY93" s="11"/>
      <c r="BZ93" s="11"/>
    </row>
    <row r="94" spans="1:78" s="68" customFormat="1" x14ac:dyDescent="0.35">
      <c r="A94" s="69"/>
      <c r="B94" s="69"/>
      <c r="C94" s="69"/>
      <c r="D94" s="69"/>
      <c r="E94" s="69"/>
      <c r="F94" s="69"/>
      <c r="G94" s="69"/>
      <c r="H94" s="69"/>
      <c r="I94" s="69"/>
      <c r="J94" s="69"/>
      <c r="K94" s="69"/>
      <c r="L94" s="69"/>
      <c r="M94" s="69"/>
      <c r="N94" s="11"/>
      <c r="O94" s="11"/>
      <c r="P94" s="11"/>
      <c r="Q94" s="11"/>
      <c r="R94" s="11"/>
      <c r="S94" s="11"/>
      <c r="T94" s="11"/>
      <c r="U94" s="11"/>
      <c r="V94" s="11"/>
      <c r="W94" s="11"/>
      <c r="X94" s="11"/>
      <c r="Y94" s="11"/>
      <c r="Z94" s="11"/>
      <c r="AA94" s="11"/>
      <c r="AB94" s="11"/>
      <c r="AC94" s="11"/>
      <c r="AD94" s="11"/>
      <c r="AE94" s="11"/>
      <c r="AF94" s="11"/>
      <c r="AG94" s="11"/>
      <c r="AH94" s="11"/>
      <c r="AI94" s="11"/>
      <c r="AJ94" s="11"/>
      <c r="AK94" s="11"/>
      <c r="AL94" s="11"/>
      <c r="AM94" s="11"/>
      <c r="AN94" s="11"/>
      <c r="AO94" s="11"/>
      <c r="AP94" s="11"/>
      <c r="AQ94" s="11"/>
      <c r="AR94" s="11"/>
      <c r="AS94" s="11"/>
      <c r="AT94" s="11"/>
      <c r="AU94" s="11"/>
      <c r="AV94" s="11"/>
      <c r="AW94" s="11"/>
      <c r="AX94" s="11"/>
      <c r="AY94" s="11"/>
      <c r="AZ94" s="11"/>
      <c r="BA94" s="11"/>
      <c r="BB94" s="11"/>
      <c r="BC94" s="11"/>
      <c r="BD94" s="11"/>
      <c r="BE94" s="11"/>
      <c r="BF94" s="11"/>
      <c r="BG94" s="11"/>
      <c r="BH94" s="11"/>
      <c r="BI94" s="11"/>
      <c r="BJ94" s="11"/>
      <c r="BK94" s="11"/>
      <c r="BL94" s="11"/>
      <c r="BM94" s="11"/>
      <c r="BN94" s="11"/>
      <c r="BO94" s="11"/>
      <c r="BP94" s="11"/>
      <c r="BQ94" s="11"/>
      <c r="BR94" s="11"/>
      <c r="BS94" s="11"/>
      <c r="BT94" s="11"/>
      <c r="BU94" s="11"/>
      <c r="BV94" s="11"/>
      <c r="BW94" s="11"/>
      <c r="BX94" s="11"/>
      <c r="BY94" s="11"/>
      <c r="BZ94" s="11"/>
    </row>
    <row r="95" spans="1:78" s="68" customFormat="1" x14ac:dyDescent="0.35">
      <c r="A95" s="69"/>
      <c r="B95" s="69"/>
      <c r="C95" s="69"/>
      <c r="D95" s="69"/>
      <c r="E95" s="69"/>
      <c r="F95" s="69"/>
      <c r="G95" s="69"/>
      <c r="H95" s="69"/>
      <c r="I95" s="69"/>
      <c r="J95" s="69"/>
      <c r="K95" s="69"/>
      <c r="L95" s="69"/>
      <c r="M95" s="69"/>
      <c r="N95" s="11"/>
      <c r="O95" s="11"/>
      <c r="P95" s="11"/>
      <c r="Q95" s="11"/>
      <c r="R95" s="11"/>
      <c r="S95" s="11"/>
      <c r="T95" s="11"/>
      <c r="U95" s="11"/>
      <c r="V95" s="11"/>
      <c r="W95" s="11"/>
      <c r="X95" s="11"/>
      <c r="Y95" s="11"/>
      <c r="Z95" s="11"/>
      <c r="AA95" s="11"/>
      <c r="AB95" s="11"/>
      <c r="AC95" s="11"/>
      <c r="AD95" s="11"/>
      <c r="AE95" s="11"/>
      <c r="AF95" s="11"/>
      <c r="AG95" s="11"/>
      <c r="AH95" s="11"/>
      <c r="AI95" s="11"/>
      <c r="AJ95" s="11"/>
      <c r="AK95" s="11"/>
      <c r="AL95" s="11"/>
      <c r="AM95" s="11"/>
      <c r="AN95" s="11"/>
      <c r="AO95" s="11"/>
      <c r="AP95" s="11"/>
      <c r="AQ95" s="11"/>
      <c r="AR95" s="11"/>
      <c r="AS95" s="11"/>
      <c r="AT95" s="11"/>
      <c r="AU95" s="11"/>
      <c r="AV95" s="11"/>
      <c r="AW95" s="11"/>
      <c r="AX95" s="11"/>
      <c r="AY95" s="11"/>
      <c r="AZ95" s="11"/>
      <c r="BA95" s="11"/>
      <c r="BB95" s="11"/>
      <c r="BC95" s="11"/>
      <c r="BD95" s="11"/>
      <c r="BE95" s="11"/>
      <c r="BF95" s="11"/>
      <c r="BG95" s="11"/>
      <c r="BH95" s="11"/>
      <c r="BI95" s="11"/>
      <c r="BJ95" s="11"/>
      <c r="BK95" s="11"/>
      <c r="BL95" s="11"/>
      <c r="BM95" s="11"/>
      <c r="BN95" s="11"/>
      <c r="BO95" s="11"/>
      <c r="BP95" s="11"/>
      <c r="BQ95" s="11"/>
      <c r="BR95" s="11"/>
      <c r="BS95" s="11"/>
      <c r="BT95" s="11"/>
      <c r="BU95" s="11"/>
      <c r="BV95" s="11"/>
      <c r="BW95" s="11"/>
      <c r="BX95" s="11"/>
      <c r="BY95" s="11"/>
      <c r="BZ95" s="11"/>
    </row>
    <row r="96" spans="1:78" s="68" customFormat="1" x14ac:dyDescent="0.35">
      <c r="A96" s="69"/>
      <c r="B96" s="69"/>
      <c r="C96" s="69"/>
      <c r="D96" s="69"/>
      <c r="E96" s="69"/>
      <c r="F96" s="69"/>
      <c r="G96" s="69"/>
      <c r="H96" s="69"/>
      <c r="I96" s="69"/>
      <c r="J96" s="69"/>
      <c r="K96" s="69"/>
      <c r="L96" s="69"/>
      <c r="M96" s="69"/>
      <c r="N96" s="11"/>
      <c r="O96" s="11"/>
      <c r="P96" s="11"/>
      <c r="Q96" s="11"/>
      <c r="R96" s="11"/>
      <c r="S96" s="11"/>
      <c r="T96" s="11"/>
      <c r="U96" s="11"/>
      <c r="V96" s="11"/>
      <c r="W96" s="11"/>
      <c r="X96" s="11"/>
      <c r="Y96" s="11"/>
      <c r="Z96" s="11"/>
      <c r="AA96" s="11"/>
      <c r="AB96" s="11"/>
      <c r="AC96" s="11"/>
      <c r="AD96" s="11"/>
      <c r="AE96" s="11"/>
      <c r="AF96" s="11"/>
      <c r="AG96" s="11"/>
      <c r="AH96" s="11"/>
      <c r="AI96" s="11"/>
      <c r="AJ96" s="11"/>
      <c r="AK96" s="11"/>
      <c r="AL96" s="11"/>
      <c r="AM96" s="11"/>
      <c r="AN96" s="11"/>
      <c r="AO96" s="11"/>
      <c r="AP96" s="11"/>
      <c r="AQ96" s="11"/>
      <c r="AR96" s="11"/>
      <c r="AS96" s="11"/>
      <c r="AT96" s="11"/>
      <c r="AU96" s="11"/>
      <c r="AV96" s="11"/>
      <c r="AW96" s="11"/>
      <c r="AX96" s="11"/>
      <c r="AY96" s="11"/>
      <c r="AZ96" s="11"/>
      <c r="BA96" s="11"/>
      <c r="BB96" s="11"/>
      <c r="BC96" s="11"/>
      <c r="BD96" s="11"/>
      <c r="BE96" s="11"/>
      <c r="BF96" s="11"/>
      <c r="BG96" s="11"/>
      <c r="BH96" s="11"/>
      <c r="BI96" s="11"/>
      <c r="BJ96" s="11"/>
      <c r="BK96" s="11"/>
      <c r="BL96" s="11"/>
      <c r="BM96" s="11"/>
      <c r="BN96" s="11"/>
      <c r="BO96" s="11"/>
      <c r="BP96" s="11"/>
      <c r="BQ96" s="11"/>
      <c r="BR96" s="11"/>
      <c r="BS96" s="11"/>
      <c r="BT96" s="11"/>
      <c r="BU96" s="11"/>
      <c r="BV96" s="11"/>
      <c r="BW96" s="11"/>
      <c r="BX96" s="11"/>
      <c r="BY96" s="11"/>
      <c r="BZ96" s="11"/>
    </row>
    <row r="97" spans="1:78" s="68" customFormat="1" x14ac:dyDescent="0.35">
      <c r="A97" s="69"/>
      <c r="B97" s="69"/>
      <c r="C97" s="69"/>
      <c r="D97" s="69"/>
      <c r="E97" s="69"/>
      <c r="F97" s="69"/>
      <c r="G97" s="69"/>
      <c r="H97" s="69"/>
      <c r="I97" s="69"/>
      <c r="J97" s="69"/>
      <c r="K97" s="69"/>
      <c r="L97" s="69"/>
      <c r="M97" s="69"/>
      <c r="N97" s="11"/>
      <c r="O97" s="11"/>
      <c r="P97" s="11"/>
      <c r="Q97" s="11"/>
      <c r="R97" s="11"/>
      <c r="S97" s="11"/>
      <c r="T97" s="11"/>
      <c r="U97" s="11"/>
      <c r="V97" s="11"/>
      <c r="W97" s="11"/>
      <c r="X97" s="11"/>
      <c r="Y97" s="11"/>
      <c r="Z97" s="11"/>
      <c r="AA97" s="11"/>
      <c r="AB97" s="11"/>
      <c r="AC97" s="11"/>
      <c r="AD97" s="11"/>
      <c r="AE97" s="11"/>
      <c r="AF97" s="11"/>
      <c r="AG97" s="11"/>
      <c r="AH97" s="11"/>
      <c r="AI97" s="11"/>
      <c r="AJ97" s="11"/>
      <c r="AK97" s="11"/>
      <c r="AL97" s="11"/>
      <c r="AM97" s="11"/>
      <c r="AN97" s="11"/>
      <c r="AO97" s="11"/>
      <c r="AP97" s="11"/>
      <c r="AQ97" s="11"/>
      <c r="AR97" s="11"/>
      <c r="AS97" s="11"/>
      <c r="AT97" s="11"/>
      <c r="AU97" s="11"/>
      <c r="AV97" s="11"/>
      <c r="AW97" s="11"/>
      <c r="AX97" s="11"/>
      <c r="AY97" s="11"/>
      <c r="AZ97" s="11"/>
      <c r="BA97" s="11"/>
      <c r="BB97" s="11"/>
      <c r="BC97" s="11"/>
      <c r="BD97" s="11"/>
      <c r="BE97" s="11"/>
      <c r="BF97" s="11"/>
      <c r="BG97" s="11"/>
      <c r="BH97" s="11"/>
      <c r="BI97" s="11"/>
      <c r="BJ97" s="11"/>
      <c r="BK97" s="11"/>
      <c r="BL97" s="11"/>
      <c r="BM97" s="11"/>
      <c r="BN97" s="11"/>
      <c r="BO97" s="11"/>
      <c r="BP97" s="11"/>
      <c r="BQ97" s="11"/>
      <c r="BR97" s="11"/>
      <c r="BS97" s="11"/>
      <c r="BT97" s="11"/>
      <c r="BU97" s="11"/>
      <c r="BV97" s="11"/>
      <c r="BW97" s="11"/>
      <c r="BX97" s="11"/>
      <c r="BY97" s="11"/>
      <c r="BZ97" s="11"/>
    </row>
    <row r="98" spans="1:78" s="68" customFormat="1" x14ac:dyDescent="0.35">
      <c r="A98" s="69"/>
      <c r="B98" s="69"/>
      <c r="C98" s="69"/>
      <c r="D98" s="69"/>
      <c r="E98" s="69"/>
      <c r="F98" s="69"/>
      <c r="G98" s="69"/>
      <c r="H98" s="69"/>
      <c r="I98" s="69"/>
      <c r="J98" s="69"/>
      <c r="K98" s="69"/>
      <c r="L98" s="69"/>
      <c r="M98" s="69"/>
      <c r="N98" s="11"/>
      <c r="O98" s="11"/>
      <c r="P98" s="11"/>
      <c r="Q98" s="11"/>
      <c r="R98" s="11"/>
      <c r="S98" s="11"/>
      <c r="T98" s="11"/>
      <c r="U98" s="11"/>
      <c r="V98" s="11"/>
      <c r="W98" s="11"/>
      <c r="X98" s="11"/>
      <c r="Y98" s="11"/>
      <c r="Z98" s="11"/>
      <c r="AA98" s="11"/>
      <c r="AB98" s="11"/>
      <c r="AC98" s="11"/>
      <c r="AD98" s="11"/>
      <c r="AE98" s="11"/>
      <c r="AF98" s="11"/>
      <c r="AG98" s="11"/>
      <c r="AH98" s="11"/>
      <c r="AI98" s="11"/>
      <c r="AJ98" s="11"/>
      <c r="AK98" s="11"/>
      <c r="AL98" s="11"/>
      <c r="AM98" s="11"/>
      <c r="AN98" s="11"/>
      <c r="AO98" s="11"/>
      <c r="AP98" s="11"/>
      <c r="AQ98" s="11"/>
      <c r="AR98" s="11"/>
      <c r="AS98" s="11"/>
      <c r="AT98" s="11"/>
      <c r="AU98" s="11"/>
      <c r="AV98" s="11"/>
      <c r="AW98" s="11"/>
      <c r="AX98" s="11"/>
      <c r="AY98" s="11"/>
      <c r="AZ98" s="11"/>
      <c r="BA98" s="11"/>
      <c r="BB98" s="11"/>
      <c r="BC98" s="11"/>
      <c r="BD98" s="11"/>
      <c r="BE98" s="11"/>
      <c r="BF98" s="11"/>
      <c r="BG98" s="11"/>
      <c r="BH98" s="11"/>
      <c r="BI98" s="11"/>
      <c r="BJ98" s="11"/>
      <c r="BK98" s="11"/>
      <c r="BL98" s="11"/>
      <c r="BM98" s="11"/>
      <c r="BN98" s="11"/>
      <c r="BO98" s="11"/>
      <c r="BP98" s="11"/>
      <c r="BQ98" s="11"/>
      <c r="BR98" s="11"/>
      <c r="BS98" s="11"/>
      <c r="BT98" s="11"/>
      <c r="BU98" s="11"/>
      <c r="BV98" s="11"/>
      <c r="BW98" s="11"/>
      <c r="BX98" s="11"/>
      <c r="BY98" s="11"/>
      <c r="BZ98" s="11"/>
    </row>
    <row r="99" spans="1:78" s="68" customFormat="1" x14ac:dyDescent="0.35">
      <c r="A99" s="69"/>
      <c r="B99" s="69"/>
      <c r="C99" s="69"/>
      <c r="D99" s="69"/>
      <c r="E99" s="69"/>
      <c r="F99" s="69"/>
      <c r="G99" s="69"/>
      <c r="H99" s="69"/>
      <c r="I99" s="69"/>
      <c r="J99" s="69"/>
      <c r="K99" s="69"/>
      <c r="L99" s="69"/>
      <c r="M99" s="69"/>
      <c r="N99" s="11"/>
      <c r="O99" s="11"/>
      <c r="P99" s="11"/>
      <c r="Q99" s="11"/>
      <c r="R99" s="11"/>
      <c r="S99" s="11"/>
      <c r="T99" s="11"/>
      <c r="U99" s="11"/>
      <c r="V99" s="11"/>
      <c r="W99" s="11"/>
      <c r="X99" s="11"/>
      <c r="Y99" s="11"/>
      <c r="Z99" s="11"/>
      <c r="AA99" s="11"/>
      <c r="AB99" s="11"/>
      <c r="AC99" s="11"/>
      <c r="AD99" s="11"/>
      <c r="AE99" s="11"/>
      <c r="AF99" s="11"/>
      <c r="AG99" s="11"/>
      <c r="AH99" s="11"/>
      <c r="AI99" s="11"/>
      <c r="AJ99" s="11"/>
      <c r="AK99" s="11"/>
      <c r="AL99" s="11"/>
      <c r="AM99" s="11"/>
      <c r="AN99" s="11"/>
      <c r="AO99" s="11"/>
      <c r="AP99" s="11"/>
      <c r="AQ99" s="11"/>
      <c r="AR99" s="11"/>
      <c r="AS99" s="11"/>
      <c r="AT99" s="11"/>
      <c r="AU99" s="11"/>
      <c r="AV99" s="11"/>
      <c r="AW99" s="11"/>
      <c r="AX99" s="11"/>
      <c r="AY99" s="11"/>
      <c r="AZ99" s="11"/>
      <c r="BA99" s="11"/>
      <c r="BB99" s="11"/>
      <c r="BC99" s="11"/>
      <c r="BD99" s="11"/>
      <c r="BE99" s="11"/>
      <c r="BF99" s="11"/>
      <c r="BG99" s="11"/>
      <c r="BH99" s="11"/>
      <c r="BI99" s="11"/>
      <c r="BJ99" s="11"/>
      <c r="BK99" s="11"/>
      <c r="BL99" s="11"/>
      <c r="BM99" s="11"/>
      <c r="BN99" s="11"/>
      <c r="BO99" s="11"/>
      <c r="BP99" s="11"/>
      <c r="BQ99" s="11"/>
      <c r="BR99" s="11"/>
      <c r="BS99" s="11"/>
      <c r="BT99" s="11"/>
      <c r="BU99" s="11"/>
      <c r="BV99" s="11"/>
      <c r="BW99" s="11"/>
      <c r="BX99" s="11"/>
      <c r="BY99" s="11"/>
      <c r="BZ99" s="11"/>
    </row>
    <row r="100" spans="1:78" s="68" customFormat="1" x14ac:dyDescent="0.35">
      <c r="A100" s="69"/>
      <c r="B100" s="69"/>
      <c r="C100" s="69"/>
      <c r="D100" s="69"/>
      <c r="E100" s="69"/>
      <c r="F100" s="69"/>
      <c r="G100" s="69"/>
      <c r="H100" s="69"/>
      <c r="I100" s="69"/>
      <c r="J100" s="69"/>
      <c r="K100" s="69"/>
      <c r="L100" s="69"/>
      <c r="M100" s="69"/>
      <c r="N100" s="11"/>
      <c r="O100" s="11"/>
      <c r="P100" s="11"/>
      <c r="Q100" s="11"/>
      <c r="R100" s="11"/>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c r="AW100" s="11"/>
      <c r="AX100" s="11"/>
      <c r="AY100" s="11"/>
      <c r="AZ100" s="11"/>
      <c r="BA100" s="11"/>
      <c r="BB100" s="11"/>
      <c r="BC100" s="11"/>
      <c r="BD100" s="11"/>
      <c r="BE100" s="11"/>
      <c r="BF100" s="11"/>
      <c r="BG100" s="11"/>
      <c r="BH100" s="11"/>
      <c r="BI100" s="11"/>
      <c r="BJ100" s="11"/>
      <c r="BK100" s="11"/>
      <c r="BL100" s="11"/>
      <c r="BM100" s="11"/>
      <c r="BN100" s="11"/>
      <c r="BO100" s="11"/>
      <c r="BP100" s="11"/>
      <c r="BQ100" s="11"/>
      <c r="BR100" s="11"/>
      <c r="BS100" s="11"/>
      <c r="BT100" s="11"/>
      <c r="BU100" s="11"/>
      <c r="BV100" s="11"/>
      <c r="BW100" s="11"/>
      <c r="BX100" s="11"/>
      <c r="BY100" s="11"/>
      <c r="BZ100" s="11"/>
    </row>
    <row r="101" spans="1:78" s="68" customFormat="1" x14ac:dyDescent="0.35">
      <c r="A101" s="69"/>
      <c r="B101" s="69"/>
      <c r="C101" s="69"/>
      <c r="D101" s="69"/>
      <c r="E101" s="69"/>
      <c r="F101" s="69"/>
      <c r="G101" s="69"/>
      <c r="H101" s="69"/>
      <c r="I101" s="69"/>
      <c r="J101" s="69"/>
      <c r="K101" s="69"/>
      <c r="L101" s="69"/>
      <c r="M101" s="69"/>
      <c r="N101" s="11"/>
      <c r="O101" s="11"/>
      <c r="P101" s="11"/>
      <c r="Q101" s="11"/>
      <c r="R101" s="11"/>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c r="BJ101" s="11"/>
      <c r="BK101" s="11"/>
      <c r="BL101" s="11"/>
      <c r="BM101" s="11"/>
      <c r="BN101" s="11"/>
      <c r="BO101" s="11"/>
      <c r="BP101" s="11"/>
      <c r="BQ101" s="11"/>
      <c r="BR101" s="11"/>
      <c r="BS101" s="11"/>
      <c r="BT101" s="11"/>
      <c r="BU101" s="11"/>
      <c r="BV101" s="11"/>
      <c r="BW101" s="11"/>
      <c r="BX101" s="11"/>
      <c r="BY101" s="11"/>
      <c r="BZ101" s="11"/>
    </row>
    <row r="102" spans="1:78" s="68" customFormat="1" x14ac:dyDescent="0.35">
      <c r="A102" s="69"/>
      <c r="B102" s="69"/>
      <c r="C102" s="69"/>
      <c r="D102" s="69"/>
      <c r="E102" s="69"/>
      <c r="F102" s="69"/>
      <c r="G102" s="69"/>
      <c r="H102" s="69"/>
      <c r="I102" s="69"/>
      <c r="J102" s="69"/>
      <c r="K102" s="69"/>
      <c r="L102" s="69"/>
      <c r="M102" s="69"/>
      <c r="N102" s="11"/>
      <c r="O102" s="11"/>
      <c r="P102" s="11"/>
      <c r="Q102" s="11"/>
      <c r="R102" s="11"/>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c r="BA102" s="11"/>
      <c r="BB102" s="11"/>
      <c r="BC102" s="11"/>
      <c r="BD102" s="11"/>
      <c r="BE102" s="11"/>
      <c r="BF102" s="11"/>
      <c r="BG102" s="11"/>
      <c r="BH102" s="11"/>
      <c r="BI102" s="11"/>
      <c r="BJ102" s="11"/>
      <c r="BK102" s="11"/>
      <c r="BL102" s="11"/>
      <c r="BM102" s="11"/>
      <c r="BN102" s="11"/>
      <c r="BO102" s="11"/>
      <c r="BP102" s="11"/>
      <c r="BQ102" s="11"/>
      <c r="BR102" s="11"/>
      <c r="BS102" s="11"/>
      <c r="BT102" s="11"/>
      <c r="BU102" s="11"/>
      <c r="BV102" s="11"/>
      <c r="BW102" s="11"/>
      <c r="BX102" s="11"/>
      <c r="BY102" s="11"/>
      <c r="BZ102" s="11"/>
    </row>
    <row r="103" spans="1:78" s="68" customFormat="1" x14ac:dyDescent="0.35">
      <c r="A103" s="69"/>
      <c r="B103" s="69"/>
      <c r="C103" s="69"/>
      <c r="D103" s="69"/>
      <c r="E103" s="69"/>
      <c r="F103" s="69"/>
      <c r="G103" s="69"/>
      <c r="H103" s="69"/>
      <c r="I103" s="69"/>
      <c r="J103" s="69"/>
      <c r="K103" s="69"/>
      <c r="L103" s="69"/>
      <c r="M103" s="69"/>
      <c r="N103" s="11"/>
      <c r="O103" s="11"/>
      <c r="P103" s="11"/>
      <c r="Q103" s="11"/>
      <c r="R103" s="11"/>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c r="BG103" s="11"/>
      <c r="BH103" s="11"/>
      <c r="BI103" s="11"/>
      <c r="BJ103" s="11"/>
      <c r="BK103" s="11"/>
      <c r="BL103" s="11"/>
      <c r="BM103" s="11"/>
      <c r="BN103" s="11"/>
      <c r="BO103" s="11"/>
      <c r="BP103" s="11"/>
      <c r="BQ103" s="11"/>
      <c r="BR103" s="11"/>
      <c r="BS103" s="11"/>
      <c r="BT103" s="11"/>
      <c r="BU103" s="11"/>
      <c r="BV103" s="11"/>
      <c r="BW103" s="11"/>
      <c r="BX103" s="11"/>
      <c r="BY103" s="11"/>
      <c r="BZ103" s="11"/>
    </row>
    <row r="104" spans="1:78" s="68" customFormat="1" x14ac:dyDescent="0.35">
      <c r="A104" s="69"/>
      <c r="B104" s="69"/>
      <c r="C104" s="69"/>
      <c r="D104" s="69"/>
      <c r="E104" s="69"/>
      <c r="F104" s="69"/>
      <c r="G104" s="69"/>
      <c r="H104" s="69"/>
      <c r="I104" s="69"/>
      <c r="J104" s="69"/>
      <c r="K104" s="69"/>
      <c r="L104" s="69"/>
      <c r="M104" s="69"/>
      <c r="N104" s="11"/>
      <c r="O104" s="11"/>
      <c r="P104" s="11"/>
      <c r="Q104" s="11"/>
      <c r="R104" s="11"/>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c r="BG104" s="11"/>
      <c r="BH104" s="11"/>
      <c r="BI104" s="11"/>
      <c r="BJ104" s="11"/>
      <c r="BK104" s="11"/>
      <c r="BL104" s="11"/>
      <c r="BM104" s="11"/>
      <c r="BN104" s="11"/>
      <c r="BO104" s="11"/>
      <c r="BP104" s="11"/>
      <c r="BQ104" s="11"/>
      <c r="BR104" s="11"/>
      <c r="BS104" s="11"/>
      <c r="BT104" s="11"/>
      <c r="BU104" s="11"/>
      <c r="BV104" s="11"/>
      <c r="BW104" s="11"/>
      <c r="BX104" s="11"/>
      <c r="BY104" s="11"/>
      <c r="BZ104" s="11"/>
    </row>
    <row r="105" spans="1:78" s="68" customFormat="1" x14ac:dyDescent="0.35">
      <c r="A105" s="69"/>
      <c r="B105" s="69"/>
      <c r="C105" s="69"/>
      <c r="D105" s="69"/>
      <c r="E105" s="69"/>
      <c r="F105" s="69"/>
      <c r="G105" s="69"/>
      <c r="H105" s="69"/>
      <c r="I105" s="69"/>
      <c r="J105" s="69"/>
      <c r="K105" s="69"/>
      <c r="L105" s="69"/>
      <c r="M105" s="69"/>
      <c r="N105" s="11"/>
      <c r="O105" s="11"/>
      <c r="P105" s="11"/>
      <c r="Q105" s="11"/>
      <c r="R105" s="11"/>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c r="BY105" s="11"/>
      <c r="BZ105" s="11"/>
    </row>
    <row r="106" spans="1:78" s="68" customFormat="1" x14ac:dyDescent="0.35">
      <c r="A106" s="69"/>
      <c r="B106" s="69"/>
      <c r="C106" s="69"/>
      <c r="D106" s="69"/>
      <c r="E106" s="69"/>
      <c r="F106" s="69"/>
      <c r="G106" s="69"/>
      <c r="H106" s="69"/>
      <c r="I106" s="69"/>
      <c r="J106" s="69"/>
      <c r="K106" s="69"/>
      <c r="L106" s="69"/>
      <c r="M106" s="69"/>
      <c r="N106" s="11"/>
      <c r="O106" s="11"/>
      <c r="P106" s="11"/>
      <c r="Q106" s="11"/>
      <c r="R106" s="11"/>
      <c r="S106" s="11"/>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c r="BY106" s="11"/>
      <c r="BZ106" s="11"/>
    </row>
    <row r="107" spans="1:78" s="68" customFormat="1" x14ac:dyDescent="0.35">
      <c r="A107" s="69"/>
      <c r="B107" s="69"/>
      <c r="C107" s="69"/>
      <c r="D107" s="69"/>
      <c r="E107" s="69"/>
      <c r="F107" s="69"/>
      <c r="G107" s="69"/>
      <c r="H107" s="69"/>
      <c r="I107" s="69"/>
      <c r="J107" s="69"/>
      <c r="K107" s="69"/>
      <c r="L107" s="69"/>
      <c r="M107" s="69"/>
      <c r="N107" s="11"/>
      <c r="O107" s="11"/>
      <c r="P107" s="11"/>
      <c r="Q107" s="11"/>
      <c r="R107" s="11"/>
      <c r="S107" s="11"/>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c r="BY107" s="11"/>
      <c r="BZ107" s="11"/>
    </row>
    <row r="108" spans="1:78" s="68" customFormat="1" x14ac:dyDescent="0.35">
      <c r="A108" s="69"/>
      <c r="B108" s="69"/>
      <c r="C108" s="69"/>
      <c r="D108" s="69"/>
      <c r="E108" s="69"/>
      <c r="F108" s="69"/>
      <c r="G108" s="69"/>
      <c r="H108" s="69"/>
      <c r="I108" s="69"/>
      <c r="J108" s="69"/>
      <c r="K108" s="69"/>
      <c r="L108" s="69"/>
      <c r="M108" s="69"/>
      <c r="N108" s="11"/>
      <c r="O108" s="11"/>
      <c r="P108" s="11"/>
      <c r="Q108" s="11"/>
      <c r="R108" s="11"/>
      <c r="S108" s="11"/>
      <c r="T108" s="11"/>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c r="BG108" s="11"/>
      <c r="BH108" s="11"/>
      <c r="BI108" s="11"/>
      <c r="BJ108" s="11"/>
      <c r="BK108" s="11"/>
      <c r="BL108" s="11"/>
      <c r="BM108" s="11"/>
      <c r="BN108" s="11"/>
      <c r="BO108" s="11"/>
      <c r="BP108" s="11"/>
      <c r="BQ108" s="11"/>
      <c r="BR108" s="11"/>
      <c r="BS108" s="11"/>
      <c r="BT108" s="11"/>
      <c r="BU108" s="11"/>
      <c r="BV108" s="11"/>
      <c r="BW108" s="11"/>
      <c r="BX108" s="11"/>
      <c r="BY108" s="11"/>
      <c r="BZ108" s="11"/>
    </row>
    <row r="109" spans="1:78" s="68" customFormat="1" x14ac:dyDescent="0.35">
      <c r="A109" s="69"/>
      <c r="B109" s="69"/>
      <c r="C109" s="69"/>
      <c r="D109" s="69"/>
      <c r="E109" s="69"/>
      <c r="F109" s="69"/>
      <c r="G109" s="69"/>
      <c r="H109" s="69"/>
      <c r="I109" s="69"/>
      <c r="J109" s="69"/>
      <c r="K109" s="69"/>
      <c r="L109" s="69"/>
      <c r="M109" s="69"/>
      <c r="N109" s="11"/>
      <c r="O109" s="11"/>
      <c r="P109" s="11"/>
      <c r="Q109" s="11"/>
      <c r="R109" s="11"/>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c r="BY109" s="11"/>
      <c r="BZ109" s="11"/>
    </row>
    <row r="110" spans="1:78" s="68" customFormat="1" x14ac:dyDescent="0.35">
      <c r="A110" s="69"/>
      <c r="B110" s="69"/>
      <c r="C110" s="69"/>
      <c r="D110" s="69"/>
      <c r="E110" s="69"/>
      <c r="F110" s="69"/>
      <c r="G110" s="69"/>
      <c r="H110" s="69"/>
      <c r="I110" s="69"/>
      <c r="J110" s="69"/>
      <c r="K110" s="69"/>
      <c r="L110" s="69"/>
      <c r="M110" s="69"/>
      <c r="N110" s="11"/>
      <c r="O110" s="11"/>
      <c r="P110" s="11"/>
      <c r="Q110" s="11"/>
      <c r="R110" s="11"/>
      <c r="S110" s="11"/>
      <c r="T110" s="11"/>
      <c r="U110" s="11"/>
      <c r="V110" s="11"/>
      <c r="W110" s="11"/>
      <c r="X110" s="11"/>
      <c r="Y110" s="11"/>
      <c r="Z110" s="11"/>
      <c r="AA110" s="11"/>
      <c r="AB110" s="11"/>
      <c r="AC110" s="11"/>
      <c r="AD110" s="11"/>
      <c r="AE110" s="11"/>
      <c r="AF110" s="11"/>
      <c r="AG110" s="11"/>
      <c r="AH110" s="11"/>
      <c r="AI110" s="11"/>
      <c r="AJ110" s="11"/>
      <c r="AK110" s="11"/>
      <c r="AL110" s="11"/>
      <c r="AM110" s="11"/>
      <c r="AN110" s="11"/>
      <c r="AO110" s="11"/>
      <c r="AP110" s="11"/>
      <c r="AQ110" s="11"/>
      <c r="AR110" s="11"/>
      <c r="AS110" s="11"/>
      <c r="AT110" s="11"/>
      <c r="AU110" s="11"/>
      <c r="AV110" s="11"/>
      <c r="AW110" s="11"/>
      <c r="AX110" s="11"/>
      <c r="AY110" s="11"/>
      <c r="AZ110" s="11"/>
      <c r="BA110" s="11"/>
      <c r="BB110" s="11"/>
      <c r="BC110" s="11"/>
      <c r="BD110" s="11"/>
      <c r="BE110" s="11"/>
      <c r="BF110" s="11"/>
      <c r="BG110" s="11"/>
      <c r="BH110" s="11"/>
      <c r="BI110" s="11"/>
      <c r="BJ110" s="11"/>
      <c r="BK110" s="11"/>
      <c r="BL110" s="11"/>
      <c r="BM110" s="11"/>
      <c r="BN110" s="11"/>
      <c r="BO110" s="11"/>
      <c r="BP110" s="11"/>
      <c r="BQ110" s="11"/>
      <c r="BR110" s="11"/>
      <c r="BS110" s="11"/>
      <c r="BT110" s="11"/>
      <c r="BU110" s="11"/>
      <c r="BV110" s="11"/>
      <c r="BW110" s="11"/>
      <c r="BX110" s="11"/>
      <c r="BY110" s="11"/>
      <c r="BZ110" s="11"/>
    </row>
    <row r="111" spans="1:78" s="68" customFormat="1" x14ac:dyDescent="0.35">
      <c r="A111" s="69"/>
      <c r="B111" s="69"/>
      <c r="C111" s="69"/>
      <c r="D111" s="69"/>
      <c r="E111" s="69"/>
      <c r="F111" s="69"/>
      <c r="G111" s="69"/>
      <c r="H111" s="69"/>
      <c r="I111" s="69"/>
      <c r="J111" s="69"/>
      <c r="K111" s="69"/>
      <c r="L111" s="69"/>
      <c r="M111" s="69"/>
      <c r="N111" s="11"/>
      <c r="O111" s="11"/>
      <c r="P111" s="11"/>
      <c r="Q111" s="11"/>
      <c r="R111" s="11"/>
      <c r="S111" s="11"/>
      <c r="T111" s="11"/>
      <c r="U111" s="11"/>
      <c r="V111" s="11"/>
      <c r="W111" s="11"/>
      <c r="X111" s="11"/>
      <c r="Y111" s="11"/>
      <c r="Z111" s="11"/>
      <c r="AA111" s="11"/>
      <c r="AB111" s="11"/>
      <c r="AC111" s="11"/>
      <c r="AD111" s="11"/>
      <c r="AE111" s="11"/>
      <c r="AF111" s="11"/>
      <c r="AG111" s="11"/>
      <c r="AH111" s="11"/>
      <c r="AI111" s="11"/>
      <c r="AJ111" s="11"/>
      <c r="AK111" s="11"/>
      <c r="AL111" s="11"/>
      <c r="AM111" s="11"/>
      <c r="AN111" s="11"/>
      <c r="AO111" s="11"/>
      <c r="AP111" s="11"/>
      <c r="AQ111" s="11"/>
      <c r="AR111" s="11"/>
      <c r="AS111" s="11"/>
      <c r="AT111" s="11"/>
      <c r="AU111" s="11"/>
      <c r="AV111" s="11"/>
      <c r="AW111" s="11"/>
      <c r="AX111" s="11"/>
      <c r="AY111" s="11"/>
      <c r="AZ111" s="11"/>
      <c r="BA111" s="11"/>
      <c r="BB111" s="11"/>
      <c r="BC111" s="11"/>
      <c r="BD111" s="11"/>
      <c r="BE111" s="11"/>
      <c r="BF111" s="11"/>
      <c r="BG111" s="11"/>
      <c r="BH111" s="11"/>
      <c r="BI111" s="11"/>
      <c r="BJ111" s="11"/>
      <c r="BK111" s="11"/>
      <c r="BL111" s="11"/>
      <c r="BM111" s="11"/>
      <c r="BN111" s="11"/>
      <c r="BO111" s="11"/>
      <c r="BP111" s="11"/>
      <c r="BQ111" s="11"/>
      <c r="BR111" s="11"/>
      <c r="BS111" s="11"/>
      <c r="BT111" s="11"/>
      <c r="BU111" s="11"/>
      <c r="BV111" s="11"/>
      <c r="BW111" s="11"/>
      <c r="BX111" s="11"/>
      <c r="BY111" s="11"/>
      <c r="BZ111" s="11"/>
    </row>
    <row r="112" spans="1:78" s="68" customFormat="1" x14ac:dyDescent="0.35">
      <c r="A112" s="69"/>
      <c r="B112" s="69"/>
      <c r="C112" s="69"/>
      <c r="D112" s="69"/>
      <c r="E112" s="69"/>
      <c r="F112" s="69"/>
      <c r="G112" s="69"/>
      <c r="H112" s="69"/>
      <c r="I112" s="69"/>
      <c r="J112" s="69"/>
      <c r="K112" s="69"/>
      <c r="L112" s="69"/>
      <c r="M112" s="69"/>
      <c r="N112" s="11"/>
      <c r="O112" s="11"/>
      <c r="P112" s="11"/>
      <c r="Q112" s="11"/>
      <c r="R112" s="11"/>
      <c r="S112" s="11"/>
      <c r="T112" s="11"/>
      <c r="U112" s="11"/>
      <c r="V112" s="11"/>
      <c r="W112" s="11"/>
      <c r="X112" s="11"/>
      <c r="Y112" s="11"/>
      <c r="Z112" s="11"/>
      <c r="AA112" s="11"/>
      <c r="AB112" s="11"/>
      <c r="AC112" s="11"/>
      <c r="AD112" s="11"/>
      <c r="AE112" s="11"/>
      <c r="AF112" s="11"/>
      <c r="AG112" s="11"/>
      <c r="AH112" s="11"/>
      <c r="AI112" s="11"/>
      <c r="AJ112" s="11"/>
      <c r="AK112" s="11"/>
      <c r="AL112" s="11"/>
      <c r="AM112" s="11"/>
      <c r="AN112" s="11"/>
      <c r="AO112" s="11"/>
      <c r="AP112" s="11"/>
      <c r="AQ112" s="11"/>
      <c r="AR112" s="11"/>
      <c r="AS112" s="11"/>
      <c r="AT112" s="11"/>
      <c r="AU112" s="11"/>
      <c r="AV112" s="11"/>
      <c r="AW112" s="11"/>
      <c r="AX112" s="11"/>
      <c r="AY112" s="11"/>
      <c r="AZ112" s="11"/>
      <c r="BA112" s="11"/>
      <c r="BB112" s="11"/>
      <c r="BC112" s="11"/>
      <c r="BD112" s="11"/>
      <c r="BE112" s="11"/>
      <c r="BF112" s="11"/>
      <c r="BG112" s="11"/>
      <c r="BH112" s="11"/>
      <c r="BI112" s="11"/>
      <c r="BJ112" s="11"/>
      <c r="BK112" s="11"/>
      <c r="BL112" s="11"/>
      <c r="BM112" s="11"/>
      <c r="BN112" s="11"/>
      <c r="BO112" s="11"/>
      <c r="BP112" s="11"/>
      <c r="BQ112" s="11"/>
      <c r="BR112" s="11"/>
      <c r="BS112" s="11"/>
      <c r="BT112" s="11"/>
      <c r="BU112" s="11"/>
      <c r="BV112" s="11"/>
      <c r="BW112" s="11"/>
      <c r="BX112" s="11"/>
      <c r="BY112" s="11"/>
      <c r="BZ112" s="11"/>
    </row>
    <row r="113" spans="1:78" s="68" customFormat="1" x14ac:dyDescent="0.35">
      <c r="A113" s="69"/>
      <c r="B113" s="69"/>
      <c r="C113" s="69"/>
      <c r="D113" s="69"/>
      <c r="E113" s="69"/>
      <c r="F113" s="69"/>
      <c r="G113" s="69"/>
      <c r="H113" s="69"/>
      <c r="I113" s="69"/>
      <c r="J113" s="69"/>
      <c r="K113" s="69"/>
      <c r="L113" s="69"/>
      <c r="M113" s="69"/>
      <c r="N113" s="11"/>
      <c r="O113" s="11"/>
      <c r="P113" s="11"/>
      <c r="Q113" s="11"/>
      <c r="R113" s="11"/>
      <c r="S113" s="11"/>
      <c r="T113" s="11"/>
      <c r="U113" s="11"/>
      <c r="V113" s="11"/>
      <c r="W113" s="11"/>
      <c r="X113" s="11"/>
      <c r="Y113" s="11"/>
      <c r="Z113" s="11"/>
      <c r="AA113" s="11"/>
      <c r="AB113" s="11"/>
      <c r="AC113" s="11"/>
      <c r="AD113" s="11"/>
      <c r="AE113" s="11"/>
      <c r="AF113" s="11"/>
      <c r="AG113" s="11"/>
      <c r="AH113" s="11"/>
      <c r="AI113" s="11"/>
      <c r="AJ113" s="11"/>
      <c r="AK113" s="11"/>
      <c r="AL113" s="11"/>
      <c r="AM113" s="11"/>
      <c r="AN113" s="11"/>
      <c r="AO113" s="11"/>
      <c r="AP113" s="11"/>
      <c r="AQ113" s="11"/>
      <c r="AR113" s="11"/>
      <c r="AS113" s="11"/>
      <c r="AT113" s="11"/>
      <c r="AU113" s="11"/>
      <c r="AV113" s="11"/>
      <c r="AW113" s="11"/>
      <c r="AX113" s="11"/>
      <c r="AY113" s="11"/>
      <c r="AZ113" s="11"/>
      <c r="BA113" s="11"/>
      <c r="BB113" s="11"/>
      <c r="BC113" s="11"/>
      <c r="BD113" s="11"/>
      <c r="BE113" s="11"/>
      <c r="BF113" s="11"/>
      <c r="BG113" s="11"/>
      <c r="BH113" s="11"/>
      <c r="BI113" s="11"/>
      <c r="BJ113" s="11"/>
      <c r="BK113" s="11"/>
      <c r="BL113" s="11"/>
      <c r="BM113" s="11"/>
      <c r="BN113" s="11"/>
      <c r="BO113" s="11"/>
      <c r="BP113" s="11"/>
      <c r="BQ113" s="11"/>
      <c r="BR113" s="11"/>
      <c r="BS113" s="11"/>
      <c r="BT113" s="11"/>
      <c r="BU113" s="11"/>
      <c r="BV113" s="11"/>
      <c r="BW113" s="11"/>
      <c r="BX113" s="11"/>
      <c r="BY113" s="11"/>
      <c r="BZ113" s="11"/>
    </row>
    <row r="114" spans="1:78" s="68" customFormat="1" x14ac:dyDescent="0.35">
      <c r="A114" s="69"/>
      <c r="B114" s="69"/>
      <c r="C114" s="69"/>
      <c r="D114" s="69"/>
      <c r="E114" s="69"/>
      <c r="F114" s="69"/>
      <c r="G114" s="69"/>
      <c r="H114" s="69"/>
      <c r="I114" s="69"/>
      <c r="J114" s="69"/>
      <c r="K114" s="69"/>
      <c r="L114" s="69"/>
      <c r="M114" s="69"/>
      <c r="N114" s="11"/>
      <c r="O114" s="11"/>
      <c r="P114" s="11"/>
      <c r="Q114" s="11"/>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c r="AO114" s="11"/>
      <c r="AP114" s="11"/>
      <c r="AQ114" s="11"/>
      <c r="AR114" s="11"/>
      <c r="AS114" s="11"/>
      <c r="AT114" s="11"/>
      <c r="AU114" s="11"/>
      <c r="AV114" s="11"/>
      <c r="AW114" s="11"/>
      <c r="AX114" s="11"/>
      <c r="AY114" s="11"/>
      <c r="AZ114" s="11"/>
      <c r="BA114" s="11"/>
      <c r="BB114" s="11"/>
      <c r="BC114" s="11"/>
      <c r="BD114" s="11"/>
      <c r="BE114" s="11"/>
      <c r="BF114" s="11"/>
      <c r="BG114" s="11"/>
      <c r="BH114" s="11"/>
      <c r="BI114" s="11"/>
      <c r="BJ114" s="11"/>
      <c r="BK114" s="11"/>
      <c r="BL114" s="11"/>
      <c r="BM114" s="11"/>
      <c r="BN114" s="11"/>
      <c r="BO114" s="11"/>
      <c r="BP114" s="11"/>
      <c r="BQ114" s="11"/>
      <c r="BR114" s="11"/>
      <c r="BS114" s="11"/>
      <c r="BT114" s="11"/>
      <c r="BU114" s="11"/>
      <c r="BV114" s="11"/>
      <c r="BW114" s="11"/>
      <c r="BX114" s="11"/>
      <c r="BY114" s="11"/>
      <c r="BZ114" s="11"/>
    </row>
    <row r="115" spans="1:78" s="68" customFormat="1" x14ac:dyDescent="0.35">
      <c r="A115" s="69"/>
      <c r="B115" s="69"/>
      <c r="C115" s="69"/>
      <c r="D115" s="69"/>
      <c r="E115" s="69"/>
      <c r="F115" s="69"/>
      <c r="G115" s="69"/>
      <c r="H115" s="69"/>
      <c r="I115" s="69"/>
      <c r="J115" s="69"/>
      <c r="K115" s="69"/>
      <c r="L115" s="69"/>
      <c r="M115" s="69"/>
      <c r="N115" s="11"/>
      <c r="O115" s="11"/>
      <c r="P115" s="11"/>
      <c r="Q115" s="11"/>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c r="AO115" s="11"/>
      <c r="AP115" s="11"/>
      <c r="AQ115" s="11"/>
      <c r="AR115" s="11"/>
      <c r="AS115" s="11"/>
      <c r="AT115" s="11"/>
      <c r="AU115" s="11"/>
      <c r="AV115" s="11"/>
      <c r="AW115" s="11"/>
      <c r="AX115" s="11"/>
      <c r="AY115" s="11"/>
      <c r="AZ115" s="11"/>
      <c r="BA115" s="11"/>
      <c r="BB115" s="11"/>
      <c r="BC115" s="11"/>
      <c r="BD115" s="11"/>
      <c r="BE115" s="11"/>
      <c r="BF115" s="11"/>
      <c r="BG115" s="11"/>
      <c r="BH115" s="11"/>
      <c r="BI115" s="11"/>
      <c r="BJ115" s="11"/>
      <c r="BK115" s="11"/>
      <c r="BL115" s="11"/>
      <c r="BM115" s="11"/>
      <c r="BN115" s="11"/>
      <c r="BO115" s="11"/>
      <c r="BP115" s="11"/>
      <c r="BQ115" s="11"/>
      <c r="BR115" s="11"/>
      <c r="BS115" s="11"/>
      <c r="BT115" s="11"/>
      <c r="BU115" s="11"/>
      <c r="BV115" s="11"/>
      <c r="BW115" s="11"/>
      <c r="BX115" s="11"/>
      <c r="BY115" s="11"/>
      <c r="BZ115" s="11"/>
    </row>
    <row r="116" spans="1:78" s="68" customFormat="1" x14ac:dyDescent="0.35">
      <c r="A116" s="69"/>
      <c r="B116" s="69"/>
      <c r="C116" s="69"/>
      <c r="D116" s="69"/>
      <c r="E116" s="69"/>
      <c r="F116" s="69"/>
      <c r="G116" s="69"/>
      <c r="H116" s="69"/>
      <c r="I116" s="69"/>
      <c r="J116" s="69"/>
      <c r="K116" s="69"/>
      <c r="L116" s="69"/>
      <c r="M116" s="69"/>
      <c r="N116" s="11"/>
      <c r="O116" s="11"/>
      <c r="P116" s="11"/>
      <c r="Q116" s="11"/>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c r="AO116" s="11"/>
      <c r="AP116" s="11"/>
      <c r="AQ116" s="11"/>
      <c r="AR116" s="11"/>
      <c r="AS116" s="11"/>
      <c r="AT116" s="11"/>
      <c r="AU116" s="11"/>
      <c r="AV116" s="11"/>
      <c r="AW116" s="11"/>
      <c r="AX116" s="11"/>
      <c r="AY116" s="11"/>
      <c r="AZ116" s="11"/>
      <c r="BA116" s="11"/>
      <c r="BB116" s="11"/>
      <c r="BC116" s="11"/>
      <c r="BD116" s="11"/>
      <c r="BE116" s="11"/>
      <c r="BF116" s="11"/>
      <c r="BG116" s="11"/>
      <c r="BH116" s="11"/>
      <c r="BI116" s="11"/>
      <c r="BJ116" s="11"/>
      <c r="BK116" s="11"/>
      <c r="BL116" s="11"/>
      <c r="BM116" s="11"/>
      <c r="BN116" s="11"/>
      <c r="BO116" s="11"/>
      <c r="BP116" s="11"/>
      <c r="BQ116" s="11"/>
      <c r="BR116" s="11"/>
      <c r="BS116" s="11"/>
      <c r="BT116" s="11"/>
      <c r="BU116" s="11"/>
      <c r="BV116" s="11"/>
      <c r="BW116" s="11"/>
      <c r="BX116" s="11"/>
      <c r="BY116" s="11"/>
      <c r="BZ116" s="11"/>
    </row>
    <row r="117" spans="1:78" s="68" customFormat="1" x14ac:dyDescent="0.35">
      <c r="A117" s="69"/>
      <c r="B117" s="69"/>
      <c r="C117" s="69"/>
      <c r="D117" s="69"/>
      <c r="E117" s="69"/>
      <c r="F117" s="69"/>
      <c r="G117" s="69"/>
      <c r="H117" s="69"/>
      <c r="I117" s="69"/>
      <c r="J117" s="69"/>
      <c r="K117" s="69"/>
      <c r="L117" s="69"/>
      <c r="M117" s="69"/>
      <c r="N117" s="11"/>
      <c r="O117" s="11"/>
      <c r="P117" s="11"/>
      <c r="Q117" s="11"/>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c r="AO117" s="11"/>
      <c r="AP117" s="11"/>
      <c r="AQ117" s="11"/>
      <c r="AR117" s="11"/>
      <c r="AS117" s="11"/>
      <c r="AT117" s="11"/>
      <c r="AU117" s="11"/>
      <c r="AV117" s="11"/>
      <c r="AW117" s="11"/>
      <c r="AX117" s="11"/>
      <c r="AY117" s="11"/>
      <c r="AZ117" s="11"/>
      <c r="BA117" s="11"/>
      <c r="BB117" s="11"/>
      <c r="BC117" s="11"/>
      <c r="BD117" s="11"/>
      <c r="BE117" s="11"/>
      <c r="BF117" s="11"/>
      <c r="BG117" s="11"/>
      <c r="BH117" s="11"/>
      <c r="BI117" s="11"/>
      <c r="BJ117" s="11"/>
      <c r="BK117" s="11"/>
      <c r="BL117" s="11"/>
      <c r="BM117" s="11"/>
      <c r="BN117" s="11"/>
      <c r="BO117" s="11"/>
      <c r="BP117" s="11"/>
      <c r="BQ117" s="11"/>
      <c r="BR117" s="11"/>
      <c r="BS117" s="11"/>
      <c r="BT117" s="11"/>
      <c r="BU117" s="11"/>
      <c r="BV117" s="11"/>
      <c r="BW117" s="11"/>
      <c r="BX117" s="11"/>
      <c r="BY117" s="11"/>
      <c r="BZ117" s="11"/>
    </row>
    <row r="118" spans="1:78" s="68" customFormat="1" x14ac:dyDescent="0.35">
      <c r="A118" s="69"/>
      <c r="B118" s="69"/>
      <c r="C118" s="69"/>
      <c r="D118" s="69"/>
      <c r="E118" s="69"/>
      <c r="F118" s="69"/>
      <c r="G118" s="69"/>
      <c r="H118" s="69"/>
      <c r="I118" s="69"/>
      <c r="J118" s="69"/>
      <c r="K118" s="69"/>
      <c r="L118" s="69"/>
      <c r="M118" s="69"/>
      <c r="N118" s="11"/>
      <c r="O118" s="11"/>
      <c r="P118" s="11"/>
      <c r="Q118" s="11"/>
      <c r="R118" s="11"/>
      <c r="S118" s="11"/>
      <c r="T118" s="11"/>
      <c r="U118" s="11"/>
      <c r="V118" s="11"/>
      <c r="W118" s="11"/>
      <c r="X118" s="11"/>
      <c r="Y118" s="11"/>
      <c r="Z118" s="11"/>
      <c r="AA118" s="11"/>
      <c r="AB118" s="11"/>
      <c r="AC118" s="11"/>
      <c r="AD118" s="11"/>
      <c r="AE118" s="11"/>
      <c r="AF118" s="11"/>
      <c r="AG118" s="11"/>
      <c r="AH118" s="11"/>
      <c r="AI118" s="11"/>
      <c r="AJ118" s="11"/>
      <c r="AK118" s="11"/>
      <c r="AL118" s="11"/>
      <c r="AM118" s="11"/>
      <c r="AN118" s="11"/>
      <c r="AO118" s="11"/>
      <c r="AP118" s="11"/>
      <c r="AQ118" s="11"/>
      <c r="AR118" s="11"/>
      <c r="AS118" s="11"/>
      <c r="AT118" s="11"/>
      <c r="AU118" s="11"/>
      <c r="AV118" s="11"/>
      <c r="AW118" s="11"/>
      <c r="AX118" s="11"/>
      <c r="AY118" s="11"/>
      <c r="AZ118" s="11"/>
      <c r="BA118" s="11"/>
      <c r="BB118" s="11"/>
      <c r="BC118" s="11"/>
      <c r="BD118" s="11"/>
      <c r="BE118" s="11"/>
      <c r="BF118" s="11"/>
      <c r="BG118" s="11"/>
      <c r="BH118" s="11"/>
      <c r="BI118" s="11"/>
      <c r="BJ118" s="11"/>
      <c r="BK118" s="11"/>
      <c r="BL118" s="11"/>
      <c r="BM118" s="11"/>
      <c r="BN118" s="11"/>
      <c r="BO118" s="11"/>
      <c r="BP118" s="11"/>
      <c r="BQ118" s="11"/>
      <c r="BR118" s="11"/>
      <c r="BS118" s="11"/>
      <c r="BT118" s="11"/>
      <c r="BU118" s="11"/>
      <c r="BV118" s="11"/>
      <c r="BW118" s="11"/>
      <c r="BX118" s="11"/>
      <c r="BY118" s="11"/>
      <c r="BZ118" s="11"/>
    </row>
    <row r="119" spans="1:78" s="68" customFormat="1" x14ac:dyDescent="0.35">
      <c r="A119" s="69"/>
      <c r="B119" s="69"/>
      <c r="C119" s="69"/>
      <c r="D119" s="69"/>
      <c r="E119" s="69"/>
      <c r="F119" s="69"/>
      <c r="G119" s="69"/>
      <c r="H119" s="69"/>
      <c r="I119" s="69"/>
      <c r="J119" s="69"/>
      <c r="K119" s="69"/>
      <c r="L119" s="69"/>
      <c r="M119" s="69"/>
      <c r="N119" s="11"/>
      <c r="O119" s="11"/>
      <c r="P119" s="11"/>
      <c r="Q119" s="11"/>
      <c r="R119" s="11"/>
      <c r="S119" s="11"/>
      <c r="T119" s="11"/>
      <c r="U119" s="11"/>
      <c r="V119" s="11"/>
      <c r="W119" s="11"/>
      <c r="X119" s="11"/>
      <c r="Y119" s="11"/>
      <c r="Z119" s="11"/>
      <c r="AA119" s="11"/>
      <c r="AB119" s="11"/>
      <c r="AC119" s="11"/>
      <c r="AD119" s="11"/>
      <c r="AE119" s="11"/>
      <c r="AF119" s="11"/>
      <c r="AG119" s="11"/>
      <c r="AH119" s="11"/>
      <c r="AI119" s="11"/>
      <c r="AJ119" s="11"/>
      <c r="AK119" s="11"/>
      <c r="AL119" s="11"/>
      <c r="AM119" s="11"/>
      <c r="AN119" s="11"/>
      <c r="AO119" s="11"/>
      <c r="AP119" s="11"/>
      <c r="AQ119" s="11"/>
      <c r="AR119" s="11"/>
      <c r="AS119" s="11"/>
      <c r="AT119" s="11"/>
      <c r="AU119" s="11"/>
      <c r="AV119" s="11"/>
      <c r="AW119" s="11"/>
      <c r="AX119" s="11"/>
      <c r="AY119" s="11"/>
      <c r="AZ119" s="11"/>
      <c r="BA119" s="11"/>
      <c r="BB119" s="11"/>
      <c r="BC119" s="11"/>
      <c r="BD119" s="11"/>
      <c r="BE119" s="11"/>
      <c r="BF119" s="11"/>
      <c r="BG119" s="11"/>
      <c r="BH119" s="11"/>
      <c r="BI119" s="11"/>
      <c r="BJ119" s="11"/>
      <c r="BK119" s="11"/>
      <c r="BL119" s="11"/>
      <c r="BM119" s="11"/>
      <c r="BN119" s="11"/>
      <c r="BO119" s="11"/>
      <c r="BP119" s="11"/>
      <c r="BQ119" s="11"/>
      <c r="BR119" s="11"/>
      <c r="BS119" s="11"/>
      <c r="BT119" s="11"/>
      <c r="BU119" s="11"/>
      <c r="BV119" s="11"/>
      <c r="BW119" s="11"/>
      <c r="BX119" s="11"/>
      <c r="BY119" s="11"/>
      <c r="BZ119" s="11"/>
    </row>
    <row r="120" spans="1:78" s="68" customFormat="1" x14ac:dyDescent="0.35">
      <c r="A120" s="69"/>
      <c r="B120" s="69"/>
      <c r="C120" s="69"/>
      <c r="D120" s="69"/>
      <c r="E120" s="69"/>
      <c r="F120" s="69"/>
      <c r="G120" s="69"/>
      <c r="H120" s="69"/>
      <c r="I120" s="69"/>
      <c r="J120" s="69"/>
      <c r="K120" s="69"/>
      <c r="L120" s="69"/>
      <c r="M120" s="69"/>
      <c r="N120" s="11"/>
      <c r="O120" s="11"/>
      <c r="P120" s="11"/>
      <c r="Q120" s="11"/>
      <c r="R120" s="11"/>
      <c r="S120" s="11"/>
      <c r="T120" s="11"/>
      <c r="U120" s="11"/>
      <c r="V120" s="11"/>
      <c r="W120" s="11"/>
      <c r="X120" s="11"/>
      <c r="Y120" s="11"/>
      <c r="Z120" s="11"/>
      <c r="AA120" s="11"/>
      <c r="AB120" s="11"/>
      <c r="AC120" s="11"/>
      <c r="AD120" s="11"/>
      <c r="AE120" s="11"/>
      <c r="AF120" s="11"/>
      <c r="AG120" s="11"/>
      <c r="AH120" s="11"/>
      <c r="AI120" s="11"/>
      <c r="AJ120" s="11"/>
      <c r="AK120" s="11"/>
      <c r="AL120" s="11"/>
      <c r="AM120" s="11"/>
      <c r="AN120" s="11"/>
      <c r="AO120" s="11"/>
      <c r="AP120" s="11"/>
      <c r="AQ120" s="11"/>
      <c r="AR120" s="11"/>
      <c r="AS120" s="11"/>
      <c r="AT120" s="11"/>
      <c r="AU120" s="11"/>
      <c r="AV120" s="11"/>
      <c r="AW120" s="11"/>
      <c r="AX120" s="11"/>
      <c r="AY120" s="11"/>
      <c r="AZ120" s="11"/>
      <c r="BA120" s="11"/>
      <c r="BB120" s="11"/>
      <c r="BC120" s="11"/>
      <c r="BD120" s="11"/>
      <c r="BE120" s="11"/>
      <c r="BF120" s="11"/>
      <c r="BG120" s="11"/>
      <c r="BH120" s="11"/>
      <c r="BI120" s="11"/>
      <c r="BJ120" s="11"/>
      <c r="BK120" s="11"/>
      <c r="BL120" s="11"/>
      <c r="BM120" s="11"/>
      <c r="BN120" s="11"/>
      <c r="BO120" s="11"/>
      <c r="BP120" s="11"/>
      <c r="BQ120" s="11"/>
      <c r="BR120" s="11"/>
      <c r="BS120" s="11"/>
      <c r="BT120" s="11"/>
      <c r="BU120" s="11"/>
      <c r="BV120" s="11"/>
      <c r="BW120" s="11"/>
      <c r="BX120" s="11"/>
      <c r="BY120" s="11"/>
      <c r="BZ120" s="11"/>
    </row>
    <row r="121" spans="1:78" s="68" customFormat="1" x14ac:dyDescent="0.35">
      <c r="A121" s="69"/>
      <c r="B121" s="69"/>
      <c r="C121" s="69"/>
      <c r="D121" s="69"/>
      <c r="E121" s="69"/>
      <c r="F121" s="69"/>
      <c r="G121" s="69"/>
      <c r="H121" s="69"/>
      <c r="I121" s="69"/>
      <c r="J121" s="69"/>
      <c r="K121" s="69"/>
      <c r="L121" s="69"/>
      <c r="M121" s="69"/>
      <c r="N121" s="11"/>
      <c r="O121" s="11"/>
      <c r="P121" s="11"/>
      <c r="Q121" s="11"/>
      <c r="R121" s="11"/>
      <c r="S121" s="11"/>
      <c r="T121" s="11"/>
      <c r="U121" s="11"/>
      <c r="V121" s="11"/>
      <c r="W121" s="11"/>
      <c r="X121" s="11"/>
      <c r="Y121" s="11"/>
      <c r="Z121" s="11"/>
      <c r="AA121" s="11"/>
      <c r="AB121" s="11"/>
      <c r="AC121" s="11"/>
      <c r="AD121" s="11"/>
      <c r="AE121" s="11"/>
      <c r="AF121" s="11"/>
      <c r="AG121" s="11"/>
      <c r="AH121" s="11"/>
      <c r="AI121" s="11"/>
      <c r="AJ121" s="11"/>
      <c r="AK121" s="11"/>
      <c r="AL121" s="11"/>
      <c r="AM121" s="11"/>
      <c r="AN121" s="11"/>
      <c r="AO121" s="11"/>
      <c r="AP121" s="11"/>
      <c r="AQ121" s="11"/>
      <c r="AR121" s="11"/>
      <c r="AS121" s="11"/>
      <c r="AT121" s="11"/>
      <c r="AU121" s="11"/>
      <c r="AV121" s="11"/>
      <c r="AW121" s="11"/>
      <c r="AX121" s="11"/>
      <c r="AY121" s="11"/>
      <c r="AZ121" s="11"/>
      <c r="BA121" s="11"/>
      <c r="BB121" s="11"/>
      <c r="BC121" s="11"/>
      <c r="BD121" s="11"/>
      <c r="BE121" s="11"/>
      <c r="BF121" s="11"/>
      <c r="BG121" s="11"/>
      <c r="BH121" s="11"/>
      <c r="BI121" s="11"/>
      <c r="BJ121" s="11"/>
      <c r="BK121" s="11"/>
      <c r="BL121" s="11"/>
      <c r="BM121" s="11"/>
      <c r="BN121" s="11"/>
      <c r="BO121" s="11"/>
      <c r="BP121" s="11"/>
      <c r="BQ121" s="11"/>
      <c r="BR121" s="11"/>
      <c r="BS121" s="11"/>
      <c r="BT121" s="11"/>
      <c r="BU121" s="11"/>
      <c r="BV121" s="11"/>
      <c r="BW121" s="11"/>
      <c r="BX121" s="11"/>
      <c r="BY121" s="11"/>
      <c r="BZ121" s="11"/>
    </row>
    <row r="122" spans="1:78" s="68" customFormat="1" x14ac:dyDescent="0.35">
      <c r="A122" s="69"/>
      <c r="B122" s="69"/>
      <c r="C122" s="69"/>
      <c r="D122" s="69"/>
      <c r="E122" s="69"/>
      <c r="F122" s="69"/>
      <c r="G122" s="69"/>
      <c r="H122" s="69"/>
      <c r="I122" s="69"/>
      <c r="J122" s="69"/>
      <c r="K122" s="69"/>
      <c r="L122" s="69"/>
      <c r="M122" s="69"/>
      <c r="N122" s="11"/>
      <c r="O122" s="11"/>
      <c r="P122" s="11"/>
      <c r="Q122" s="11"/>
      <c r="R122" s="11"/>
      <c r="S122" s="11"/>
      <c r="T122" s="11"/>
      <c r="U122" s="11"/>
      <c r="V122" s="11"/>
      <c r="W122" s="11"/>
      <c r="X122" s="11"/>
      <c r="Y122" s="11"/>
      <c r="Z122" s="11"/>
      <c r="AA122" s="11"/>
      <c r="AB122" s="11"/>
      <c r="AC122" s="11"/>
      <c r="AD122" s="11"/>
      <c r="AE122" s="11"/>
      <c r="AF122" s="11"/>
      <c r="AG122" s="11"/>
      <c r="AH122" s="11"/>
      <c r="AI122" s="11"/>
      <c r="AJ122" s="11"/>
      <c r="AK122" s="11"/>
      <c r="AL122" s="11"/>
      <c r="AM122" s="11"/>
      <c r="AN122" s="11"/>
      <c r="AO122" s="11"/>
      <c r="AP122" s="11"/>
      <c r="AQ122" s="11"/>
      <c r="AR122" s="11"/>
      <c r="AS122" s="11"/>
      <c r="AT122" s="11"/>
      <c r="AU122" s="11"/>
      <c r="AV122" s="11"/>
      <c r="AW122" s="11"/>
      <c r="AX122" s="11"/>
      <c r="AY122" s="11"/>
      <c r="AZ122" s="11"/>
      <c r="BA122" s="11"/>
      <c r="BB122" s="11"/>
      <c r="BC122" s="11"/>
      <c r="BD122" s="11"/>
      <c r="BE122" s="11"/>
      <c r="BF122" s="11"/>
      <c r="BG122" s="11"/>
      <c r="BH122" s="11"/>
      <c r="BI122" s="11"/>
      <c r="BJ122" s="11"/>
      <c r="BK122" s="11"/>
      <c r="BL122" s="11"/>
      <c r="BM122" s="11"/>
      <c r="BN122" s="11"/>
      <c r="BO122" s="11"/>
      <c r="BP122" s="11"/>
      <c r="BQ122" s="11"/>
      <c r="BR122" s="11"/>
      <c r="BS122" s="11"/>
      <c r="BT122" s="11"/>
      <c r="BU122" s="11"/>
      <c r="BV122" s="11"/>
      <c r="BW122" s="11"/>
      <c r="BX122" s="11"/>
      <c r="BY122" s="11"/>
      <c r="BZ122" s="11"/>
    </row>
    <row r="123" spans="1:78" s="68" customFormat="1" x14ac:dyDescent="0.35">
      <c r="A123" s="69"/>
      <c r="B123" s="69"/>
      <c r="C123" s="69"/>
      <c r="D123" s="69"/>
      <c r="E123" s="69"/>
      <c r="F123" s="69"/>
      <c r="G123" s="69"/>
      <c r="H123" s="69"/>
      <c r="I123" s="69"/>
      <c r="J123" s="69"/>
      <c r="K123" s="69"/>
      <c r="L123" s="69"/>
      <c r="M123" s="69"/>
      <c r="N123" s="11"/>
      <c r="O123" s="11"/>
      <c r="P123" s="11"/>
      <c r="Q123" s="11"/>
      <c r="R123" s="11"/>
      <c r="S123" s="11"/>
      <c r="T123" s="11"/>
      <c r="U123" s="11"/>
      <c r="V123" s="11"/>
      <c r="W123" s="11"/>
      <c r="X123" s="11"/>
      <c r="Y123" s="11"/>
      <c r="Z123" s="11"/>
      <c r="AA123" s="11"/>
      <c r="AB123" s="11"/>
      <c r="AC123" s="11"/>
      <c r="AD123" s="11"/>
      <c r="AE123" s="11"/>
      <c r="AF123" s="11"/>
      <c r="AG123" s="11"/>
      <c r="AH123" s="11"/>
      <c r="AI123" s="11"/>
      <c r="AJ123" s="11"/>
      <c r="AK123" s="11"/>
      <c r="AL123" s="11"/>
      <c r="AM123" s="11"/>
      <c r="AN123" s="11"/>
      <c r="AO123" s="11"/>
      <c r="AP123" s="11"/>
      <c r="AQ123" s="11"/>
      <c r="AR123" s="11"/>
      <c r="AS123" s="11"/>
      <c r="AT123" s="11"/>
      <c r="AU123" s="11"/>
      <c r="AV123" s="11"/>
      <c r="AW123" s="11"/>
      <c r="AX123" s="11"/>
      <c r="AY123" s="11"/>
      <c r="AZ123" s="11"/>
      <c r="BA123" s="11"/>
      <c r="BB123" s="11"/>
      <c r="BC123" s="11"/>
      <c r="BD123" s="11"/>
      <c r="BE123" s="11"/>
      <c r="BF123" s="11"/>
      <c r="BG123" s="11"/>
      <c r="BH123" s="11"/>
      <c r="BI123" s="11"/>
      <c r="BJ123" s="11"/>
      <c r="BK123" s="11"/>
      <c r="BL123" s="11"/>
      <c r="BM123" s="11"/>
      <c r="BN123" s="11"/>
      <c r="BO123" s="11"/>
      <c r="BP123" s="11"/>
      <c r="BQ123" s="11"/>
      <c r="BR123" s="11"/>
      <c r="BS123" s="11"/>
      <c r="BT123" s="11"/>
      <c r="BU123" s="11"/>
      <c r="BV123" s="11"/>
      <c r="BW123" s="11"/>
      <c r="BX123" s="11"/>
      <c r="BY123" s="11"/>
      <c r="BZ123" s="11"/>
    </row>
    <row r="124" spans="1:78" s="68" customFormat="1" x14ac:dyDescent="0.35">
      <c r="A124" s="69"/>
      <c r="B124" s="69"/>
      <c r="C124" s="69"/>
      <c r="D124" s="69"/>
      <c r="E124" s="69"/>
      <c r="F124" s="69"/>
      <c r="G124" s="69"/>
      <c r="H124" s="69"/>
      <c r="I124" s="69"/>
      <c r="J124" s="69"/>
      <c r="K124" s="69"/>
      <c r="L124" s="69"/>
      <c r="M124" s="69"/>
      <c r="N124" s="11"/>
      <c r="O124" s="11"/>
      <c r="P124" s="11"/>
      <c r="Q124" s="11"/>
      <c r="R124" s="11"/>
      <c r="S124" s="11"/>
      <c r="T124" s="11"/>
      <c r="U124" s="11"/>
      <c r="V124" s="11"/>
      <c r="W124" s="11"/>
      <c r="X124" s="11"/>
      <c r="Y124" s="11"/>
      <c r="Z124" s="11"/>
      <c r="AA124" s="11"/>
      <c r="AB124" s="11"/>
      <c r="AC124" s="11"/>
      <c r="AD124" s="11"/>
      <c r="AE124" s="11"/>
      <c r="AF124" s="11"/>
      <c r="AG124" s="11"/>
      <c r="AH124" s="11"/>
      <c r="AI124" s="11"/>
      <c r="AJ124" s="11"/>
      <c r="AK124" s="11"/>
      <c r="AL124" s="11"/>
      <c r="AM124" s="11"/>
      <c r="AN124" s="11"/>
      <c r="AO124" s="11"/>
      <c r="AP124" s="11"/>
      <c r="AQ124" s="11"/>
      <c r="AR124" s="11"/>
      <c r="AS124" s="11"/>
      <c r="AT124" s="11"/>
      <c r="AU124" s="11"/>
      <c r="AV124" s="11"/>
      <c r="AW124" s="11"/>
      <c r="AX124" s="11"/>
      <c r="AY124" s="11"/>
      <c r="AZ124" s="11"/>
      <c r="BA124" s="11"/>
      <c r="BB124" s="11"/>
      <c r="BC124" s="11"/>
      <c r="BD124" s="11"/>
      <c r="BE124" s="11"/>
      <c r="BF124" s="11"/>
      <c r="BG124" s="11"/>
      <c r="BH124" s="11"/>
      <c r="BI124" s="11"/>
      <c r="BJ124" s="11"/>
      <c r="BK124" s="11"/>
      <c r="BL124" s="11"/>
      <c r="BM124" s="11"/>
      <c r="BN124" s="11"/>
      <c r="BO124" s="11"/>
      <c r="BP124" s="11"/>
      <c r="BQ124" s="11"/>
      <c r="BR124" s="11"/>
      <c r="BS124" s="11"/>
      <c r="BT124" s="11"/>
      <c r="BU124" s="11"/>
      <c r="BV124" s="11"/>
      <c r="BW124" s="11"/>
      <c r="BX124" s="11"/>
      <c r="BY124" s="11"/>
      <c r="BZ124" s="11"/>
    </row>
    <row r="125" spans="1:78" s="68" customFormat="1" x14ac:dyDescent="0.35">
      <c r="A125" s="69"/>
      <c r="B125" s="69"/>
      <c r="C125" s="69"/>
      <c r="D125" s="69"/>
      <c r="E125" s="69"/>
      <c r="F125" s="69"/>
      <c r="G125" s="69"/>
      <c r="H125" s="69"/>
      <c r="I125" s="69"/>
      <c r="J125" s="69"/>
      <c r="K125" s="69"/>
      <c r="L125" s="69"/>
      <c r="M125" s="69"/>
      <c r="N125" s="11"/>
      <c r="O125" s="11"/>
      <c r="P125" s="11"/>
      <c r="Q125" s="11"/>
      <c r="R125" s="11"/>
      <c r="S125" s="11"/>
      <c r="T125" s="11"/>
      <c r="U125" s="11"/>
      <c r="V125" s="11"/>
      <c r="W125" s="11"/>
      <c r="X125" s="11"/>
      <c r="Y125" s="11"/>
      <c r="Z125" s="11"/>
      <c r="AA125" s="11"/>
      <c r="AB125" s="11"/>
      <c r="AC125" s="11"/>
      <c r="AD125" s="11"/>
      <c r="AE125" s="11"/>
      <c r="AF125" s="11"/>
      <c r="AG125" s="11"/>
      <c r="AH125" s="11"/>
      <c r="AI125" s="11"/>
      <c r="AJ125" s="11"/>
      <c r="AK125" s="11"/>
      <c r="AL125" s="11"/>
      <c r="AM125" s="11"/>
      <c r="AN125" s="11"/>
      <c r="AO125" s="11"/>
      <c r="AP125" s="11"/>
      <c r="AQ125" s="11"/>
      <c r="AR125" s="11"/>
      <c r="AS125" s="11"/>
      <c r="AT125" s="11"/>
      <c r="AU125" s="11"/>
      <c r="AV125" s="11"/>
      <c r="AW125" s="11"/>
      <c r="AX125" s="11"/>
      <c r="AY125" s="11"/>
      <c r="AZ125" s="11"/>
      <c r="BA125" s="11"/>
      <c r="BB125" s="11"/>
      <c r="BC125" s="11"/>
      <c r="BD125" s="11"/>
      <c r="BE125" s="11"/>
      <c r="BF125" s="11"/>
      <c r="BG125" s="11"/>
      <c r="BH125" s="11"/>
      <c r="BI125" s="11"/>
      <c r="BJ125" s="11"/>
      <c r="BK125" s="11"/>
      <c r="BL125" s="11"/>
      <c r="BM125" s="11"/>
      <c r="BN125" s="11"/>
      <c r="BO125" s="11"/>
      <c r="BP125" s="11"/>
      <c r="BQ125" s="11"/>
      <c r="BR125" s="11"/>
      <c r="BS125" s="11"/>
      <c r="BT125" s="11"/>
      <c r="BU125" s="11"/>
      <c r="BV125" s="11"/>
      <c r="BW125" s="11"/>
      <c r="BX125" s="11"/>
      <c r="BY125" s="11"/>
      <c r="BZ125" s="11"/>
    </row>
    <row r="126" spans="1:78" s="68" customFormat="1" x14ac:dyDescent="0.35">
      <c r="A126" s="69"/>
      <c r="B126" s="69"/>
      <c r="C126" s="69"/>
      <c r="D126" s="69"/>
      <c r="E126" s="69"/>
      <c r="F126" s="69"/>
      <c r="G126" s="69"/>
      <c r="H126" s="69"/>
      <c r="I126" s="69"/>
      <c r="J126" s="69"/>
      <c r="K126" s="69"/>
      <c r="L126" s="69"/>
      <c r="M126" s="69"/>
      <c r="N126" s="11"/>
      <c r="O126" s="11"/>
      <c r="P126" s="11"/>
      <c r="Q126" s="11"/>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c r="AO126" s="11"/>
      <c r="AP126" s="11"/>
      <c r="AQ126" s="11"/>
      <c r="AR126" s="11"/>
      <c r="AS126" s="11"/>
      <c r="AT126" s="11"/>
      <c r="AU126" s="11"/>
      <c r="AV126" s="11"/>
      <c r="AW126" s="11"/>
      <c r="AX126" s="11"/>
      <c r="AY126" s="11"/>
      <c r="AZ126" s="11"/>
      <c r="BA126" s="11"/>
      <c r="BB126" s="11"/>
      <c r="BC126" s="11"/>
      <c r="BD126" s="11"/>
      <c r="BE126" s="11"/>
      <c r="BF126" s="11"/>
      <c r="BG126" s="11"/>
      <c r="BH126" s="11"/>
      <c r="BI126" s="11"/>
      <c r="BJ126" s="11"/>
      <c r="BK126" s="11"/>
      <c r="BL126" s="11"/>
      <c r="BM126" s="11"/>
      <c r="BN126" s="11"/>
      <c r="BO126" s="11"/>
      <c r="BP126" s="11"/>
      <c r="BQ126" s="11"/>
      <c r="BR126" s="11"/>
      <c r="BS126" s="11"/>
      <c r="BT126" s="11"/>
      <c r="BU126" s="11"/>
      <c r="BV126" s="11"/>
      <c r="BW126" s="11"/>
      <c r="BX126" s="11"/>
      <c r="BY126" s="11"/>
      <c r="BZ126" s="11"/>
    </row>
    <row r="127" spans="1:78" s="68" customFormat="1" x14ac:dyDescent="0.35">
      <c r="A127" s="69"/>
      <c r="B127" s="69"/>
      <c r="C127" s="69"/>
      <c r="D127" s="69"/>
      <c r="E127" s="69"/>
      <c r="F127" s="69"/>
      <c r="G127" s="69"/>
      <c r="H127" s="69"/>
      <c r="I127" s="69"/>
      <c r="J127" s="69"/>
      <c r="K127" s="69"/>
      <c r="L127" s="69"/>
      <c r="M127" s="69"/>
      <c r="N127" s="11"/>
      <c r="O127" s="11"/>
      <c r="P127" s="11"/>
      <c r="Q127" s="11"/>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c r="AO127" s="11"/>
      <c r="AP127" s="11"/>
      <c r="AQ127" s="11"/>
      <c r="AR127" s="11"/>
      <c r="AS127" s="11"/>
      <c r="AT127" s="11"/>
      <c r="AU127" s="11"/>
      <c r="AV127" s="11"/>
      <c r="AW127" s="11"/>
      <c r="AX127" s="11"/>
      <c r="AY127" s="11"/>
      <c r="AZ127" s="11"/>
      <c r="BA127" s="11"/>
      <c r="BB127" s="11"/>
      <c r="BC127" s="11"/>
      <c r="BD127" s="11"/>
      <c r="BE127" s="11"/>
      <c r="BF127" s="11"/>
      <c r="BG127" s="11"/>
      <c r="BH127" s="11"/>
      <c r="BI127" s="11"/>
      <c r="BJ127" s="11"/>
      <c r="BK127" s="11"/>
      <c r="BL127" s="11"/>
      <c r="BM127" s="11"/>
      <c r="BN127" s="11"/>
      <c r="BO127" s="11"/>
      <c r="BP127" s="11"/>
      <c r="BQ127" s="11"/>
      <c r="BR127" s="11"/>
      <c r="BS127" s="11"/>
      <c r="BT127" s="11"/>
      <c r="BU127" s="11"/>
      <c r="BV127" s="11"/>
      <c r="BW127" s="11"/>
      <c r="BX127" s="11"/>
      <c r="BY127" s="11"/>
      <c r="BZ127" s="11"/>
    </row>
    <row r="128" spans="1:78" s="68" customFormat="1" x14ac:dyDescent="0.35">
      <c r="A128" s="69"/>
      <c r="B128" s="69"/>
      <c r="C128" s="69"/>
      <c r="D128" s="69"/>
      <c r="E128" s="69"/>
      <c r="F128" s="69"/>
      <c r="G128" s="69"/>
      <c r="H128" s="69"/>
      <c r="I128" s="69"/>
      <c r="J128" s="69"/>
      <c r="K128" s="69"/>
      <c r="L128" s="69"/>
      <c r="M128" s="69"/>
      <c r="N128" s="11"/>
      <c r="O128" s="11"/>
      <c r="P128" s="11"/>
      <c r="Q128" s="11"/>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c r="AO128" s="11"/>
      <c r="AP128" s="11"/>
      <c r="AQ128" s="11"/>
      <c r="AR128" s="11"/>
      <c r="AS128" s="11"/>
      <c r="AT128" s="11"/>
      <c r="AU128" s="11"/>
      <c r="AV128" s="11"/>
      <c r="AW128" s="11"/>
      <c r="AX128" s="11"/>
      <c r="AY128" s="11"/>
      <c r="AZ128" s="11"/>
      <c r="BA128" s="11"/>
      <c r="BB128" s="11"/>
      <c r="BC128" s="11"/>
      <c r="BD128" s="11"/>
      <c r="BE128" s="11"/>
      <c r="BF128" s="11"/>
      <c r="BG128" s="11"/>
      <c r="BH128" s="11"/>
      <c r="BI128" s="11"/>
      <c r="BJ128" s="11"/>
      <c r="BK128" s="11"/>
      <c r="BL128" s="11"/>
      <c r="BM128" s="11"/>
      <c r="BN128" s="11"/>
      <c r="BO128" s="11"/>
      <c r="BP128" s="11"/>
      <c r="BQ128" s="11"/>
      <c r="BR128" s="11"/>
      <c r="BS128" s="11"/>
      <c r="BT128" s="11"/>
      <c r="BU128" s="11"/>
      <c r="BV128" s="11"/>
      <c r="BW128" s="11"/>
      <c r="BX128" s="11"/>
      <c r="BY128" s="11"/>
      <c r="BZ128" s="11"/>
    </row>
    <row r="129" spans="1:78" s="68" customFormat="1" x14ac:dyDescent="0.35">
      <c r="A129" s="69"/>
      <c r="B129" s="69"/>
      <c r="C129" s="69"/>
      <c r="D129" s="69"/>
      <c r="E129" s="69"/>
      <c r="F129" s="69"/>
      <c r="G129" s="69"/>
      <c r="H129" s="69"/>
      <c r="I129" s="69"/>
      <c r="J129" s="69"/>
      <c r="K129" s="69"/>
      <c r="L129" s="69"/>
      <c r="M129" s="69"/>
      <c r="N129" s="11"/>
      <c r="O129" s="11"/>
      <c r="P129" s="11"/>
      <c r="Q129" s="11"/>
      <c r="R129" s="11"/>
      <c r="S129" s="11"/>
      <c r="T129" s="11"/>
      <c r="U129" s="11"/>
      <c r="V129" s="11"/>
      <c r="W129" s="11"/>
      <c r="X129" s="11"/>
      <c r="Y129" s="11"/>
      <c r="Z129" s="11"/>
      <c r="AA129" s="11"/>
      <c r="AB129" s="11"/>
      <c r="AC129" s="11"/>
      <c r="AD129" s="11"/>
      <c r="AE129" s="11"/>
      <c r="AF129" s="11"/>
      <c r="AG129" s="11"/>
      <c r="AH129" s="11"/>
      <c r="AI129" s="11"/>
      <c r="AJ129" s="11"/>
      <c r="AK129" s="11"/>
      <c r="AL129" s="11"/>
      <c r="AM129" s="11"/>
      <c r="AN129" s="11"/>
      <c r="AO129" s="11"/>
      <c r="AP129" s="11"/>
      <c r="AQ129" s="11"/>
      <c r="AR129" s="11"/>
      <c r="AS129" s="11"/>
      <c r="AT129" s="11"/>
      <c r="AU129" s="11"/>
      <c r="AV129" s="11"/>
      <c r="AW129" s="11"/>
      <c r="AX129" s="11"/>
      <c r="AY129" s="11"/>
      <c r="AZ129" s="11"/>
      <c r="BA129" s="11"/>
      <c r="BB129" s="11"/>
      <c r="BC129" s="11"/>
      <c r="BD129" s="11"/>
      <c r="BE129" s="11"/>
      <c r="BF129" s="11"/>
      <c r="BG129" s="11"/>
      <c r="BH129" s="11"/>
      <c r="BI129" s="11"/>
      <c r="BJ129" s="11"/>
      <c r="BK129" s="11"/>
      <c r="BL129" s="11"/>
      <c r="BM129" s="11"/>
      <c r="BN129" s="11"/>
      <c r="BO129" s="11"/>
      <c r="BP129" s="11"/>
      <c r="BQ129" s="11"/>
      <c r="BR129" s="11"/>
      <c r="BS129" s="11"/>
      <c r="BT129" s="11"/>
      <c r="BU129" s="11"/>
      <c r="BV129" s="11"/>
      <c r="BW129" s="11"/>
      <c r="BX129" s="11"/>
      <c r="BY129" s="11"/>
      <c r="BZ129" s="11"/>
    </row>
    <row r="130" spans="1:78" s="68" customFormat="1" x14ac:dyDescent="0.35">
      <c r="A130" s="69"/>
      <c r="B130" s="69"/>
      <c r="C130" s="69"/>
      <c r="D130" s="69"/>
      <c r="E130" s="69"/>
      <c r="F130" s="69"/>
      <c r="G130" s="69"/>
      <c r="H130" s="69"/>
      <c r="I130" s="69"/>
      <c r="J130" s="69"/>
      <c r="K130" s="69"/>
      <c r="L130" s="69"/>
      <c r="M130" s="69"/>
      <c r="N130" s="11"/>
      <c r="O130" s="11"/>
      <c r="P130" s="11"/>
      <c r="Q130" s="11"/>
      <c r="R130" s="11"/>
      <c r="S130" s="11"/>
      <c r="T130" s="11"/>
      <c r="U130" s="11"/>
      <c r="V130" s="11"/>
      <c r="W130" s="11"/>
      <c r="X130" s="11"/>
      <c r="Y130" s="11"/>
      <c r="Z130" s="11"/>
      <c r="AA130" s="11"/>
      <c r="AB130" s="11"/>
      <c r="AC130" s="11"/>
      <c r="AD130" s="11"/>
      <c r="AE130" s="11"/>
      <c r="AF130" s="11"/>
      <c r="AG130" s="11"/>
      <c r="AH130" s="11"/>
      <c r="AI130" s="11"/>
      <c r="AJ130" s="11"/>
      <c r="AK130" s="11"/>
      <c r="AL130" s="11"/>
      <c r="AM130" s="11"/>
      <c r="AN130" s="11"/>
      <c r="AO130" s="11"/>
      <c r="AP130" s="11"/>
      <c r="AQ130" s="11"/>
      <c r="AR130" s="11"/>
      <c r="AS130" s="11"/>
      <c r="AT130" s="11"/>
      <c r="AU130" s="11"/>
      <c r="AV130" s="11"/>
      <c r="AW130" s="11"/>
      <c r="AX130" s="11"/>
      <c r="AY130" s="11"/>
      <c r="AZ130" s="11"/>
      <c r="BA130" s="11"/>
      <c r="BB130" s="11"/>
      <c r="BC130" s="11"/>
      <c r="BD130" s="11"/>
      <c r="BE130" s="11"/>
      <c r="BF130" s="11"/>
      <c r="BG130" s="11"/>
      <c r="BH130" s="11"/>
      <c r="BI130" s="11"/>
      <c r="BJ130" s="11"/>
      <c r="BK130" s="11"/>
      <c r="BL130" s="11"/>
      <c r="BM130" s="11"/>
      <c r="BN130" s="11"/>
      <c r="BO130" s="11"/>
      <c r="BP130" s="11"/>
      <c r="BQ130" s="11"/>
      <c r="BR130" s="11"/>
      <c r="BS130" s="11"/>
      <c r="BT130" s="11"/>
      <c r="BU130" s="11"/>
      <c r="BV130" s="11"/>
      <c r="BW130" s="11"/>
      <c r="BX130" s="11"/>
      <c r="BY130" s="11"/>
      <c r="BZ130" s="11"/>
    </row>
    <row r="131" spans="1:78" s="68" customFormat="1" x14ac:dyDescent="0.35">
      <c r="A131" s="69"/>
      <c r="B131" s="69"/>
      <c r="C131" s="69"/>
      <c r="D131" s="69"/>
      <c r="E131" s="69"/>
      <c r="F131" s="69"/>
      <c r="G131" s="69"/>
      <c r="H131" s="69"/>
      <c r="I131" s="69"/>
      <c r="J131" s="69"/>
      <c r="K131" s="69"/>
      <c r="L131" s="69"/>
      <c r="M131" s="69"/>
      <c r="N131" s="11"/>
      <c r="O131" s="11"/>
      <c r="P131" s="11"/>
      <c r="Q131" s="11"/>
      <c r="R131" s="11"/>
      <c r="S131" s="11"/>
      <c r="T131" s="11"/>
      <c r="U131" s="11"/>
      <c r="V131" s="11"/>
      <c r="W131" s="11"/>
      <c r="X131" s="11"/>
      <c r="Y131" s="11"/>
      <c r="Z131" s="11"/>
      <c r="AA131" s="11"/>
      <c r="AB131" s="11"/>
      <c r="AC131" s="11"/>
      <c r="AD131" s="11"/>
      <c r="AE131" s="11"/>
      <c r="AF131" s="11"/>
      <c r="AG131" s="11"/>
      <c r="AH131" s="11"/>
      <c r="AI131" s="11"/>
      <c r="AJ131" s="11"/>
      <c r="AK131" s="11"/>
      <c r="AL131" s="11"/>
      <c r="AM131" s="11"/>
      <c r="AN131" s="11"/>
      <c r="AO131" s="11"/>
      <c r="AP131" s="11"/>
      <c r="AQ131" s="11"/>
      <c r="AR131" s="11"/>
      <c r="AS131" s="11"/>
      <c r="AT131" s="11"/>
      <c r="AU131" s="11"/>
      <c r="AV131" s="11"/>
      <c r="AW131" s="11"/>
      <c r="AX131" s="11"/>
      <c r="AY131" s="11"/>
      <c r="AZ131" s="11"/>
      <c r="BA131" s="11"/>
      <c r="BB131" s="11"/>
      <c r="BC131" s="11"/>
      <c r="BD131" s="11"/>
      <c r="BE131" s="11"/>
      <c r="BF131" s="11"/>
      <c r="BG131" s="11"/>
      <c r="BH131" s="11"/>
      <c r="BI131" s="11"/>
      <c r="BJ131" s="11"/>
      <c r="BK131" s="11"/>
      <c r="BL131" s="11"/>
      <c r="BM131" s="11"/>
      <c r="BN131" s="11"/>
      <c r="BO131" s="11"/>
      <c r="BP131" s="11"/>
      <c r="BQ131" s="11"/>
      <c r="BR131" s="11"/>
      <c r="BS131" s="11"/>
      <c r="BT131" s="11"/>
      <c r="BU131" s="11"/>
      <c r="BV131" s="11"/>
      <c r="BW131" s="11"/>
      <c r="BX131" s="11"/>
      <c r="BY131" s="11"/>
      <c r="BZ131" s="11"/>
    </row>
    <row r="132" spans="1:78" s="68" customFormat="1" x14ac:dyDescent="0.35">
      <c r="A132" s="69"/>
      <c r="B132" s="69"/>
      <c r="C132" s="69"/>
      <c r="D132" s="69"/>
      <c r="E132" s="69"/>
      <c r="F132" s="69"/>
      <c r="G132" s="69"/>
      <c r="H132" s="69"/>
      <c r="I132" s="69"/>
      <c r="J132" s="69"/>
      <c r="K132" s="69"/>
      <c r="L132" s="69"/>
      <c r="M132" s="69"/>
      <c r="N132" s="11"/>
      <c r="O132" s="11"/>
      <c r="P132" s="11"/>
      <c r="Q132" s="11"/>
      <c r="R132" s="11"/>
      <c r="S132" s="11"/>
      <c r="T132" s="11"/>
      <c r="U132" s="11"/>
      <c r="V132" s="11"/>
      <c r="W132" s="11"/>
      <c r="X132" s="11"/>
      <c r="Y132" s="11"/>
      <c r="Z132" s="11"/>
      <c r="AA132" s="11"/>
      <c r="AB132" s="11"/>
      <c r="AC132" s="11"/>
      <c r="AD132" s="11"/>
      <c r="AE132" s="11"/>
      <c r="AF132" s="11"/>
      <c r="AG132" s="11"/>
      <c r="AH132" s="11"/>
      <c r="AI132" s="11"/>
      <c r="AJ132" s="11"/>
      <c r="AK132" s="11"/>
      <c r="AL132" s="11"/>
      <c r="AM132" s="11"/>
      <c r="AN132" s="11"/>
      <c r="AO132" s="11"/>
      <c r="AP132" s="11"/>
      <c r="AQ132" s="11"/>
      <c r="AR132" s="11"/>
      <c r="AS132" s="11"/>
      <c r="AT132" s="11"/>
      <c r="AU132" s="11"/>
      <c r="AV132" s="11"/>
      <c r="AW132" s="11"/>
      <c r="AX132" s="11"/>
      <c r="AY132" s="11"/>
      <c r="AZ132" s="11"/>
      <c r="BA132" s="11"/>
      <c r="BB132" s="11"/>
      <c r="BC132" s="11"/>
      <c r="BD132" s="11"/>
      <c r="BE132" s="11"/>
      <c r="BF132" s="11"/>
      <c r="BG132" s="11"/>
      <c r="BH132" s="11"/>
      <c r="BI132" s="11"/>
      <c r="BJ132" s="11"/>
      <c r="BK132" s="11"/>
      <c r="BL132" s="11"/>
      <c r="BM132" s="11"/>
      <c r="BN132" s="11"/>
      <c r="BO132" s="11"/>
      <c r="BP132" s="11"/>
      <c r="BQ132" s="11"/>
      <c r="BR132" s="11"/>
      <c r="BS132" s="11"/>
      <c r="BT132" s="11"/>
      <c r="BU132" s="11"/>
      <c r="BV132" s="11"/>
      <c r="BW132" s="11"/>
      <c r="BX132" s="11"/>
      <c r="BY132" s="11"/>
      <c r="BZ132" s="11"/>
    </row>
    <row r="133" spans="1:78" s="68" customFormat="1" x14ac:dyDescent="0.35">
      <c r="A133" s="69"/>
      <c r="B133" s="69"/>
      <c r="C133" s="69"/>
      <c r="D133" s="69"/>
      <c r="E133" s="69"/>
      <c r="F133" s="69"/>
      <c r="G133" s="69"/>
      <c r="H133" s="69"/>
      <c r="I133" s="69"/>
      <c r="J133" s="69"/>
      <c r="K133" s="69"/>
      <c r="L133" s="69"/>
      <c r="M133" s="69"/>
      <c r="N133" s="11"/>
      <c r="O133" s="11"/>
      <c r="P133" s="11"/>
      <c r="Q133" s="11"/>
      <c r="R133" s="11"/>
      <c r="S133" s="11"/>
      <c r="T133" s="11"/>
      <c r="U133" s="11"/>
      <c r="V133" s="11"/>
      <c r="W133" s="11"/>
      <c r="X133" s="11"/>
      <c r="Y133" s="11"/>
      <c r="Z133" s="11"/>
      <c r="AA133" s="11"/>
      <c r="AB133" s="11"/>
      <c r="AC133" s="11"/>
      <c r="AD133" s="11"/>
      <c r="AE133" s="11"/>
      <c r="AF133" s="11"/>
      <c r="AG133" s="11"/>
      <c r="AH133" s="11"/>
      <c r="AI133" s="11"/>
      <c r="AJ133" s="11"/>
      <c r="AK133" s="11"/>
      <c r="AL133" s="11"/>
      <c r="AM133" s="11"/>
      <c r="AN133" s="11"/>
      <c r="AO133" s="11"/>
      <c r="AP133" s="11"/>
      <c r="AQ133" s="11"/>
      <c r="AR133" s="11"/>
      <c r="AS133" s="11"/>
      <c r="AT133" s="11"/>
      <c r="AU133" s="11"/>
      <c r="AV133" s="11"/>
      <c r="AW133" s="11"/>
      <c r="AX133" s="11"/>
      <c r="AY133" s="11"/>
      <c r="AZ133" s="11"/>
      <c r="BA133" s="11"/>
      <c r="BB133" s="11"/>
      <c r="BC133" s="11"/>
      <c r="BD133" s="11"/>
      <c r="BE133" s="11"/>
      <c r="BF133" s="11"/>
      <c r="BG133" s="11"/>
      <c r="BH133" s="11"/>
      <c r="BI133" s="11"/>
      <c r="BJ133" s="11"/>
      <c r="BK133" s="11"/>
      <c r="BL133" s="11"/>
      <c r="BM133" s="11"/>
      <c r="BN133" s="11"/>
      <c r="BO133" s="11"/>
      <c r="BP133" s="11"/>
      <c r="BQ133" s="11"/>
      <c r="BR133" s="11"/>
      <c r="BS133" s="11"/>
      <c r="BT133" s="11"/>
      <c r="BU133" s="11"/>
      <c r="BV133" s="11"/>
      <c r="BW133" s="11"/>
      <c r="BX133" s="11"/>
      <c r="BY133" s="11"/>
      <c r="BZ133" s="11"/>
    </row>
    <row r="134" spans="1:78" s="68" customFormat="1" x14ac:dyDescent="0.35">
      <c r="A134" s="69"/>
      <c r="B134" s="69"/>
      <c r="C134" s="69"/>
      <c r="D134" s="69"/>
      <c r="E134" s="69"/>
      <c r="F134" s="69"/>
      <c r="G134" s="69"/>
      <c r="H134" s="69"/>
      <c r="I134" s="69"/>
      <c r="J134" s="69"/>
      <c r="K134" s="69"/>
      <c r="L134" s="69"/>
      <c r="M134" s="69"/>
      <c r="N134" s="11"/>
      <c r="O134" s="11"/>
      <c r="P134" s="11"/>
      <c r="Q134" s="11"/>
      <c r="R134" s="11"/>
      <c r="S134" s="11"/>
      <c r="T134" s="11"/>
      <c r="U134" s="11"/>
      <c r="V134" s="11"/>
      <c r="W134" s="11"/>
      <c r="X134" s="11"/>
      <c r="Y134" s="11"/>
      <c r="Z134" s="11"/>
      <c r="AA134" s="11"/>
      <c r="AB134" s="11"/>
      <c r="AC134" s="11"/>
      <c r="AD134" s="11"/>
      <c r="AE134" s="11"/>
      <c r="AF134" s="11"/>
      <c r="AG134" s="11"/>
      <c r="AH134" s="11"/>
      <c r="AI134" s="11"/>
      <c r="AJ134" s="11"/>
      <c r="AK134" s="11"/>
      <c r="AL134" s="11"/>
      <c r="AM134" s="11"/>
      <c r="AN134" s="11"/>
      <c r="AO134" s="11"/>
      <c r="AP134" s="11"/>
      <c r="AQ134" s="11"/>
      <c r="AR134" s="11"/>
      <c r="AS134" s="11"/>
      <c r="AT134" s="11"/>
      <c r="AU134" s="11"/>
      <c r="AV134" s="11"/>
      <c r="AW134" s="11"/>
      <c r="AX134" s="11"/>
      <c r="AY134" s="11"/>
      <c r="AZ134" s="11"/>
      <c r="BA134" s="11"/>
      <c r="BB134" s="11"/>
      <c r="BC134" s="11"/>
      <c r="BD134" s="11"/>
      <c r="BE134" s="11"/>
      <c r="BF134" s="11"/>
      <c r="BG134" s="11"/>
      <c r="BH134" s="11"/>
      <c r="BI134" s="11"/>
      <c r="BJ134" s="11"/>
      <c r="BK134" s="11"/>
      <c r="BL134" s="11"/>
      <c r="BM134" s="11"/>
      <c r="BN134" s="11"/>
      <c r="BO134" s="11"/>
      <c r="BP134" s="11"/>
      <c r="BQ134" s="11"/>
      <c r="BR134" s="11"/>
      <c r="BS134" s="11"/>
      <c r="BT134" s="11"/>
      <c r="BU134" s="11"/>
      <c r="BV134" s="11"/>
      <c r="BW134" s="11"/>
      <c r="BX134" s="11"/>
      <c r="BY134" s="11"/>
      <c r="BZ134" s="11"/>
    </row>
    <row r="135" spans="1:78" s="68" customFormat="1" x14ac:dyDescent="0.35">
      <c r="A135" s="69"/>
      <c r="B135" s="69"/>
      <c r="C135" s="69"/>
      <c r="D135" s="69"/>
      <c r="E135" s="69"/>
      <c r="F135" s="69"/>
      <c r="G135" s="69"/>
      <c r="H135" s="69"/>
      <c r="I135" s="69"/>
      <c r="J135" s="69"/>
      <c r="K135" s="69"/>
      <c r="L135" s="69"/>
      <c r="M135" s="69"/>
      <c r="N135" s="11"/>
      <c r="O135" s="11"/>
      <c r="P135" s="11"/>
      <c r="Q135" s="11"/>
      <c r="R135" s="11"/>
      <c r="S135" s="11"/>
      <c r="T135" s="11"/>
      <c r="U135" s="11"/>
      <c r="V135" s="11"/>
      <c r="W135" s="11"/>
      <c r="X135" s="11"/>
      <c r="Y135" s="11"/>
      <c r="Z135" s="11"/>
      <c r="AA135" s="11"/>
      <c r="AB135" s="11"/>
      <c r="AC135" s="11"/>
      <c r="AD135" s="11"/>
      <c r="AE135" s="11"/>
      <c r="AF135" s="11"/>
      <c r="AG135" s="11"/>
      <c r="AH135" s="11"/>
      <c r="AI135" s="11"/>
      <c r="AJ135" s="11"/>
      <c r="AK135" s="11"/>
      <c r="AL135" s="11"/>
      <c r="AM135" s="11"/>
      <c r="AN135" s="11"/>
      <c r="AO135" s="11"/>
      <c r="AP135" s="11"/>
      <c r="AQ135" s="11"/>
      <c r="AR135" s="11"/>
      <c r="AS135" s="11"/>
      <c r="AT135" s="11"/>
      <c r="AU135" s="11"/>
      <c r="AV135" s="11"/>
      <c r="AW135" s="11"/>
      <c r="AX135" s="11"/>
      <c r="AY135" s="11"/>
      <c r="AZ135" s="11"/>
      <c r="BA135" s="11"/>
      <c r="BB135" s="11"/>
      <c r="BC135" s="11"/>
      <c r="BD135" s="11"/>
      <c r="BE135" s="11"/>
      <c r="BF135" s="11"/>
      <c r="BG135" s="11"/>
      <c r="BH135" s="11"/>
      <c r="BI135" s="11"/>
      <c r="BJ135" s="11"/>
      <c r="BK135" s="11"/>
      <c r="BL135" s="11"/>
      <c r="BM135" s="11"/>
      <c r="BN135" s="11"/>
      <c r="BO135" s="11"/>
      <c r="BP135" s="11"/>
      <c r="BQ135" s="11"/>
      <c r="BR135" s="11"/>
      <c r="BS135" s="11"/>
      <c r="BT135" s="11"/>
      <c r="BU135" s="11"/>
      <c r="BV135" s="11"/>
      <c r="BW135" s="11"/>
      <c r="BX135" s="11"/>
      <c r="BY135" s="11"/>
      <c r="BZ135" s="11"/>
    </row>
    <row r="136" spans="1:78" s="68" customFormat="1" x14ac:dyDescent="0.35">
      <c r="A136" s="69"/>
      <c r="B136" s="69"/>
      <c r="C136" s="69"/>
      <c r="D136" s="69"/>
      <c r="E136" s="69"/>
      <c r="F136" s="69"/>
      <c r="G136" s="69"/>
      <c r="H136" s="69"/>
      <c r="I136" s="69"/>
      <c r="J136" s="69"/>
      <c r="K136" s="69"/>
      <c r="L136" s="69"/>
      <c r="M136" s="69"/>
      <c r="N136" s="11"/>
      <c r="O136" s="11"/>
      <c r="P136" s="11"/>
      <c r="Q136" s="11"/>
      <c r="R136" s="11"/>
      <c r="S136" s="11"/>
      <c r="T136" s="11"/>
      <c r="U136" s="11"/>
      <c r="V136" s="11"/>
      <c r="W136" s="11"/>
      <c r="X136" s="11"/>
      <c r="Y136" s="11"/>
      <c r="Z136" s="11"/>
      <c r="AA136" s="11"/>
      <c r="AB136" s="11"/>
      <c r="AC136" s="11"/>
      <c r="AD136" s="11"/>
      <c r="AE136" s="11"/>
      <c r="AF136" s="11"/>
      <c r="AG136" s="11"/>
      <c r="AH136" s="11"/>
      <c r="AI136" s="11"/>
      <c r="AJ136" s="11"/>
      <c r="AK136" s="11"/>
      <c r="AL136" s="11"/>
      <c r="AM136" s="11"/>
      <c r="AN136" s="11"/>
      <c r="AO136" s="11"/>
      <c r="AP136" s="11"/>
      <c r="AQ136" s="11"/>
      <c r="AR136" s="11"/>
      <c r="AS136" s="11"/>
      <c r="AT136" s="11"/>
      <c r="AU136" s="11"/>
      <c r="AV136" s="11"/>
      <c r="AW136" s="11"/>
      <c r="AX136" s="11"/>
      <c r="AY136" s="11"/>
      <c r="AZ136" s="11"/>
      <c r="BA136" s="11"/>
      <c r="BB136" s="11"/>
      <c r="BC136" s="11"/>
      <c r="BD136" s="11"/>
      <c r="BE136" s="11"/>
      <c r="BF136" s="11"/>
      <c r="BG136" s="11"/>
      <c r="BH136" s="11"/>
      <c r="BI136" s="11"/>
      <c r="BJ136" s="11"/>
      <c r="BK136" s="11"/>
      <c r="BL136" s="11"/>
      <c r="BM136" s="11"/>
      <c r="BN136" s="11"/>
      <c r="BO136" s="11"/>
      <c r="BP136" s="11"/>
      <c r="BQ136" s="11"/>
      <c r="BR136" s="11"/>
      <c r="BS136" s="11"/>
      <c r="BT136" s="11"/>
      <c r="BU136" s="11"/>
      <c r="BV136" s="11"/>
      <c r="BW136" s="11"/>
      <c r="BX136" s="11"/>
      <c r="BY136" s="11"/>
      <c r="BZ136" s="11"/>
    </row>
    <row r="137" spans="1:78" s="68" customFormat="1" x14ac:dyDescent="0.35">
      <c r="A137" s="69"/>
      <c r="B137" s="69"/>
      <c r="C137" s="69"/>
      <c r="D137" s="69"/>
      <c r="E137" s="69"/>
      <c r="F137" s="69"/>
      <c r="G137" s="69"/>
      <c r="H137" s="69"/>
      <c r="I137" s="69"/>
      <c r="J137" s="69"/>
      <c r="K137" s="69"/>
      <c r="L137" s="69"/>
      <c r="M137" s="69"/>
      <c r="N137" s="11"/>
      <c r="O137" s="11"/>
      <c r="P137" s="11"/>
      <c r="Q137" s="11"/>
      <c r="R137" s="11"/>
      <c r="S137" s="11"/>
      <c r="T137" s="11"/>
      <c r="U137" s="11"/>
      <c r="V137" s="11"/>
      <c r="W137" s="11"/>
      <c r="X137" s="11"/>
      <c r="Y137" s="11"/>
      <c r="Z137" s="11"/>
      <c r="AA137" s="11"/>
      <c r="AB137" s="11"/>
      <c r="AC137" s="11"/>
      <c r="AD137" s="11"/>
      <c r="AE137" s="11"/>
      <c r="AF137" s="11"/>
      <c r="AG137" s="11"/>
      <c r="AH137" s="11"/>
      <c r="AI137" s="11"/>
      <c r="AJ137" s="11"/>
      <c r="AK137" s="11"/>
      <c r="AL137" s="11"/>
      <c r="AM137" s="11"/>
      <c r="AN137" s="11"/>
      <c r="AO137" s="11"/>
      <c r="AP137" s="11"/>
      <c r="AQ137" s="11"/>
      <c r="AR137" s="11"/>
      <c r="AS137" s="11"/>
      <c r="AT137" s="11"/>
      <c r="AU137" s="11"/>
      <c r="AV137" s="11"/>
      <c r="AW137" s="11"/>
      <c r="AX137" s="11"/>
      <c r="AY137" s="11"/>
      <c r="AZ137" s="11"/>
      <c r="BA137" s="11"/>
      <c r="BB137" s="11"/>
      <c r="BC137" s="11"/>
      <c r="BD137" s="11"/>
      <c r="BE137" s="11"/>
      <c r="BF137" s="11"/>
      <c r="BG137" s="11"/>
      <c r="BH137" s="11"/>
      <c r="BI137" s="11"/>
      <c r="BJ137" s="11"/>
      <c r="BK137" s="11"/>
      <c r="BL137" s="11"/>
      <c r="BM137" s="11"/>
      <c r="BN137" s="11"/>
      <c r="BO137" s="11"/>
      <c r="BP137" s="11"/>
      <c r="BQ137" s="11"/>
      <c r="BR137" s="11"/>
      <c r="BS137" s="11"/>
      <c r="BT137" s="11"/>
      <c r="BU137" s="11"/>
      <c r="BV137" s="11"/>
      <c r="BW137" s="11"/>
      <c r="BX137" s="11"/>
      <c r="BY137" s="11"/>
      <c r="BZ137" s="11"/>
    </row>
    <row r="138" spans="1:78" s="68" customFormat="1" x14ac:dyDescent="0.35">
      <c r="A138" s="69"/>
      <c r="B138" s="69"/>
      <c r="C138" s="69"/>
      <c r="D138" s="69"/>
      <c r="E138" s="69"/>
      <c r="F138" s="69"/>
      <c r="G138" s="69"/>
      <c r="H138" s="69"/>
      <c r="I138" s="69"/>
      <c r="J138" s="69"/>
      <c r="K138" s="69"/>
      <c r="L138" s="69"/>
      <c r="M138" s="69"/>
      <c r="N138" s="11"/>
      <c r="O138" s="11"/>
      <c r="P138" s="11"/>
      <c r="Q138" s="11"/>
      <c r="R138" s="11"/>
      <c r="S138" s="11"/>
      <c r="T138" s="11"/>
      <c r="U138" s="11"/>
      <c r="V138" s="11"/>
      <c r="W138" s="11"/>
      <c r="X138" s="11"/>
      <c r="Y138" s="11"/>
      <c r="Z138" s="11"/>
      <c r="AA138" s="11"/>
      <c r="AB138" s="11"/>
      <c r="AC138" s="11"/>
      <c r="AD138" s="11"/>
      <c r="AE138" s="11"/>
      <c r="AF138" s="11"/>
      <c r="AG138" s="11"/>
      <c r="AH138" s="11"/>
      <c r="AI138" s="11"/>
      <c r="AJ138" s="11"/>
      <c r="AK138" s="11"/>
      <c r="AL138" s="11"/>
      <c r="AM138" s="11"/>
      <c r="AN138" s="11"/>
      <c r="AO138" s="11"/>
      <c r="AP138" s="11"/>
      <c r="AQ138" s="11"/>
      <c r="AR138" s="11"/>
      <c r="AS138" s="11"/>
      <c r="AT138" s="11"/>
      <c r="AU138" s="11"/>
      <c r="AV138" s="11"/>
      <c r="AW138" s="11"/>
      <c r="AX138" s="11"/>
      <c r="AY138" s="11"/>
      <c r="AZ138" s="11"/>
      <c r="BA138" s="11"/>
      <c r="BB138" s="11"/>
      <c r="BC138" s="11"/>
      <c r="BD138" s="11"/>
      <c r="BE138" s="11"/>
      <c r="BF138" s="11"/>
      <c r="BG138" s="11"/>
      <c r="BH138" s="11"/>
      <c r="BI138" s="11"/>
      <c r="BJ138" s="11"/>
      <c r="BK138" s="11"/>
      <c r="BL138" s="11"/>
      <c r="BM138" s="11"/>
      <c r="BN138" s="11"/>
      <c r="BO138" s="11"/>
      <c r="BP138" s="11"/>
      <c r="BQ138" s="11"/>
      <c r="BR138" s="11"/>
      <c r="BS138" s="11"/>
      <c r="BT138" s="11"/>
      <c r="BU138" s="11"/>
      <c r="BV138" s="11"/>
      <c r="BW138" s="11"/>
      <c r="BX138" s="11"/>
      <c r="BY138" s="11"/>
      <c r="BZ138" s="11"/>
    </row>
    <row r="139" spans="1:78" s="68" customFormat="1" x14ac:dyDescent="0.35">
      <c r="A139" s="69"/>
      <c r="B139" s="69"/>
      <c r="C139" s="69"/>
      <c r="D139" s="69"/>
      <c r="E139" s="69"/>
      <c r="F139" s="69"/>
      <c r="G139" s="69"/>
      <c r="H139" s="69"/>
      <c r="I139" s="69"/>
      <c r="J139" s="69"/>
      <c r="K139" s="69"/>
      <c r="L139" s="69"/>
      <c r="M139" s="69"/>
      <c r="N139" s="11"/>
      <c r="O139" s="11"/>
      <c r="P139" s="11"/>
      <c r="Q139" s="11"/>
      <c r="R139" s="11"/>
      <c r="S139" s="11"/>
      <c r="T139" s="11"/>
      <c r="U139" s="11"/>
      <c r="V139" s="11"/>
      <c r="W139" s="11"/>
      <c r="X139" s="11"/>
      <c r="Y139" s="11"/>
      <c r="Z139" s="11"/>
      <c r="AA139" s="11"/>
      <c r="AB139" s="11"/>
      <c r="AC139" s="11"/>
      <c r="AD139" s="11"/>
      <c r="AE139" s="11"/>
      <c r="AF139" s="11"/>
      <c r="AG139" s="11"/>
      <c r="AH139" s="11"/>
      <c r="AI139" s="11"/>
      <c r="AJ139" s="11"/>
      <c r="AK139" s="11"/>
      <c r="AL139" s="11"/>
      <c r="AM139" s="11"/>
      <c r="AN139" s="11"/>
      <c r="AO139" s="11"/>
      <c r="AP139" s="11"/>
      <c r="AQ139" s="11"/>
      <c r="AR139" s="11"/>
      <c r="AS139" s="11"/>
      <c r="AT139" s="11"/>
      <c r="AU139" s="11"/>
      <c r="AV139" s="11"/>
      <c r="AW139" s="11"/>
      <c r="AX139" s="11"/>
      <c r="AY139" s="11"/>
      <c r="AZ139" s="11"/>
      <c r="BA139" s="11"/>
      <c r="BB139" s="11"/>
      <c r="BC139" s="11"/>
      <c r="BD139" s="11"/>
      <c r="BE139" s="11"/>
      <c r="BF139" s="11"/>
      <c r="BG139" s="11"/>
      <c r="BH139" s="11"/>
      <c r="BI139" s="11"/>
      <c r="BJ139" s="11"/>
      <c r="BK139" s="11"/>
      <c r="BL139" s="11"/>
      <c r="BM139" s="11"/>
      <c r="BN139" s="11"/>
      <c r="BO139" s="11"/>
      <c r="BP139" s="11"/>
      <c r="BQ139" s="11"/>
      <c r="BR139" s="11"/>
      <c r="BS139" s="11"/>
      <c r="BT139" s="11"/>
      <c r="BU139" s="11"/>
      <c r="BV139" s="11"/>
      <c r="BW139" s="11"/>
      <c r="BX139" s="11"/>
      <c r="BY139" s="11"/>
      <c r="BZ139" s="11"/>
    </row>
    <row r="140" spans="1:78" s="68" customFormat="1" x14ac:dyDescent="0.35">
      <c r="A140" s="69"/>
      <c r="B140" s="69"/>
      <c r="C140" s="69"/>
      <c r="D140" s="69"/>
      <c r="E140" s="69"/>
      <c r="F140" s="69"/>
      <c r="G140" s="69"/>
      <c r="H140" s="69"/>
      <c r="I140" s="69"/>
      <c r="J140" s="69"/>
      <c r="K140" s="69"/>
      <c r="L140" s="69"/>
      <c r="M140" s="69"/>
      <c r="N140" s="11"/>
      <c r="O140" s="11"/>
      <c r="P140" s="11"/>
      <c r="Q140" s="11"/>
      <c r="R140" s="11"/>
      <c r="S140" s="11"/>
      <c r="T140" s="11"/>
      <c r="U140" s="11"/>
      <c r="V140" s="11"/>
      <c r="W140" s="11"/>
      <c r="X140" s="11"/>
      <c r="Y140" s="11"/>
      <c r="Z140" s="11"/>
      <c r="AA140" s="11"/>
      <c r="AB140" s="11"/>
      <c r="AC140" s="11"/>
      <c r="AD140" s="11"/>
      <c r="AE140" s="11"/>
      <c r="AF140" s="11"/>
      <c r="AG140" s="11"/>
      <c r="AH140" s="11"/>
      <c r="AI140" s="11"/>
      <c r="AJ140" s="11"/>
      <c r="AK140" s="11"/>
      <c r="AL140" s="11"/>
      <c r="AM140" s="11"/>
      <c r="AN140" s="11"/>
      <c r="AO140" s="11"/>
      <c r="AP140" s="11"/>
      <c r="AQ140" s="11"/>
      <c r="AR140" s="11"/>
      <c r="AS140" s="11"/>
      <c r="AT140" s="11"/>
      <c r="AU140" s="11"/>
      <c r="AV140" s="11"/>
      <c r="AW140" s="11"/>
      <c r="AX140" s="11"/>
      <c r="AY140" s="11"/>
      <c r="AZ140" s="11"/>
      <c r="BA140" s="11"/>
      <c r="BB140" s="11"/>
      <c r="BC140" s="11"/>
      <c r="BD140" s="11"/>
      <c r="BE140" s="11"/>
      <c r="BF140" s="11"/>
      <c r="BG140" s="11"/>
      <c r="BH140" s="11"/>
      <c r="BI140" s="11"/>
      <c r="BJ140" s="11"/>
      <c r="BK140" s="11"/>
      <c r="BL140" s="11"/>
      <c r="BM140" s="11"/>
      <c r="BN140" s="11"/>
      <c r="BO140" s="11"/>
      <c r="BP140" s="11"/>
      <c r="BQ140" s="11"/>
      <c r="BR140" s="11"/>
      <c r="BS140" s="11"/>
      <c r="BT140" s="11"/>
      <c r="BU140" s="11"/>
      <c r="BV140" s="11"/>
      <c r="BW140" s="11"/>
      <c r="BX140" s="11"/>
      <c r="BY140" s="11"/>
      <c r="BZ140" s="11"/>
    </row>
    <row r="141" spans="1:78" s="68" customFormat="1" x14ac:dyDescent="0.35">
      <c r="A141" s="69"/>
      <c r="B141" s="69"/>
      <c r="C141" s="69"/>
      <c r="D141" s="69"/>
      <c r="E141" s="69"/>
      <c r="F141" s="69"/>
      <c r="G141" s="69"/>
      <c r="H141" s="69"/>
      <c r="I141" s="69"/>
      <c r="J141" s="69"/>
      <c r="K141" s="69"/>
      <c r="L141" s="69"/>
      <c r="M141" s="69"/>
      <c r="N141" s="11"/>
      <c r="O141" s="11"/>
      <c r="P141" s="11"/>
      <c r="Q141" s="11"/>
      <c r="R141" s="11"/>
      <c r="S141" s="11"/>
      <c r="T141" s="11"/>
      <c r="U141" s="11"/>
      <c r="V141" s="11"/>
      <c r="W141" s="11"/>
      <c r="X141" s="11"/>
      <c r="Y141" s="11"/>
      <c r="Z141" s="11"/>
      <c r="AA141" s="11"/>
      <c r="AB141" s="11"/>
      <c r="AC141" s="11"/>
      <c r="AD141" s="11"/>
      <c r="AE141" s="11"/>
      <c r="AF141" s="11"/>
      <c r="AG141" s="11"/>
      <c r="AH141" s="11"/>
      <c r="AI141" s="11"/>
      <c r="AJ141" s="11"/>
      <c r="AK141" s="11"/>
      <c r="AL141" s="11"/>
      <c r="AM141" s="11"/>
      <c r="AN141" s="11"/>
      <c r="AO141" s="11"/>
      <c r="AP141" s="11"/>
      <c r="AQ141" s="11"/>
      <c r="AR141" s="11"/>
      <c r="AS141" s="11"/>
      <c r="AT141" s="11"/>
      <c r="AU141" s="11"/>
      <c r="AV141" s="11"/>
      <c r="AW141" s="11"/>
      <c r="AX141" s="11"/>
      <c r="AY141" s="11"/>
      <c r="AZ141" s="11"/>
      <c r="BA141" s="11"/>
      <c r="BB141" s="11"/>
      <c r="BC141" s="11"/>
      <c r="BD141" s="11"/>
      <c r="BE141" s="11"/>
      <c r="BF141" s="11"/>
      <c r="BG141" s="11"/>
      <c r="BH141" s="11"/>
      <c r="BI141" s="11"/>
      <c r="BJ141" s="11"/>
      <c r="BK141" s="11"/>
      <c r="BL141" s="11"/>
      <c r="BM141" s="11"/>
      <c r="BN141" s="11"/>
      <c r="BO141" s="11"/>
      <c r="BP141" s="11"/>
      <c r="BQ141" s="11"/>
      <c r="BR141" s="11"/>
      <c r="BS141" s="11"/>
      <c r="BT141" s="11"/>
      <c r="BU141" s="11"/>
      <c r="BV141" s="11"/>
      <c r="BW141" s="11"/>
      <c r="BX141" s="11"/>
      <c r="BY141" s="11"/>
      <c r="BZ141" s="11"/>
    </row>
    <row r="142" spans="1:78" s="68" customFormat="1" x14ac:dyDescent="0.35">
      <c r="A142" s="69"/>
      <c r="B142" s="69"/>
      <c r="C142" s="69"/>
      <c r="D142" s="69"/>
      <c r="E142" s="69"/>
      <c r="F142" s="69"/>
      <c r="G142" s="69"/>
      <c r="H142" s="69"/>
      <c r="I142" s="69"/>
      <c r="J142" s="69"/>
      <c r="K142" s="69"/>
      <c r="L142" s="69"/>
      <c r="M142" s="69"/>
      <c r="N142" s="11"/>
      <c r="O142" s="11"/>
      <c r="P142" s="11"/>
      <c r="Q142" s="11"/>
      <c r="R142" s="11"/>
      <c r="S142" s="11"/>
      <c r="T142" s="11"/>
      <c r="U142" s="11"/>
      <c r="V142" s="11"/>
      <c r="W142" s="11"/>
      <c r="X142" s="11"/>
      <c r="Y142" s="11"/>
      <c r="Z142" s="11"/>
      <c r="AA142" s="11"/>
      <c r="AB142" s="11"/>
      <c r="AC142" s="11"/>
      <c r="AD142" s="11"/>
      <c r="AE142" s="11"/>
      <c r="AF142" s="11"/>
      <c r="AG142" s="11"/>
      <c r="AH142" s="11"/>
      <c r="AI142" s="11"/>
      <c r="AJ142" s="11"/>
      <c r="AK142" s="11"/>
      <c r="AL142" s="11"/>
      <c r="AM142" s="11"/>
      <c r="AN142" s="11"/>
      <c r="AO142" s="11"/>
      <c r="AP142" s="11"/>
      <c r="AQ142" s="11"/>
      <c r="AR142" s="11"/>
      <c r="AS142" s="11"/>
      <c r="AT142" s="11"/>
      <c r="AU142" s="11"/>
      <c r="AV142" s="11"/>
      <c r="AW142" s="11"/>
      <c r="AX142" s="11"/>
      <c r="AY142" s="11"/>
      <c r="AZ142" s="11"/>
      <c r="BA142" s="11"/>
      <c r="BB142" s="11"/>
      <c r="BC142" s="11"/>
      <c r="BD142" s="11"/>
      <c r="BE142" s="11"/>
      <c r="BF142" s="11"/>
      <c r="BG142" s="11"/>
      <c r="BH142" s="11"/>
      <c r="BI142" s="11"/>
      <c r="BJ142" s="11"/>
      <c r="BK142" s="11"/>
      <c r="BL142" s="11"/>
      <c r="BM142" s="11"/>
      <c r="BN142" s="11"/>
      <c r="BO142" s="11"/>
      <c r="BP142" s="11"/>
      <c r="BQ142" s="11"/>
      <c r="BR142" s="11"/>
      <c r="BS142" s="11"/>
      <c r="BT142" s="11"/>
      <c r="BU142" s="11"/>
      <c r="BV142" s="11"/>
      <c r="BW142" s="11"/>
      <c r="BX142" s="11"/>
      <c r="BY142" s="11"/>
      <c r="BZ142" s="11"/>
    </row>
    <row r="143" spans="1:78" s="68" customFormat="1" x14ac:dyDescent="0.35">
      <c r="A143" s="69"/>
      <c r="B143" s="69"/>
      <c r="C143" s="69"/>
      <c r="D143" s="69"/>
      <c r="E143" s="69"/>
      <c r="F143" s="69"/>
      <c r="G143" s="69"/>
      <c r="H143" s="69"/>
      <c r="I143" s="69"/>
      <c r="J143" s="69"/>
      <c r="K143" s="69"/>
      <c r="L143" s="69"/>
      <c r="M143" s="69"/>
      <c r="N143" s="11"/>
      <c r="O143" s="11"/>
      <c r="P143" s="11"/>
      <c r="Q143" s="11"/>
      <c r="R143" s="11"/>
      <c r="S143" s="11"/>
      <c r="T143" s="11"/>
      <c r="U143" s="11"/>
      <c r="V143" s="11"/>
      <c r="W143" s="11"/>
      <c r="X143" s="11"/>
      <c r="Y143" s="11"/>
      <c r="Z143" s="11"/>
      <c r="AA143" s="11"/>
      <c r="AB143" s="11"/>
      <c r="AC143" s="11"/>
      <c r="AD143" s="11"/>
      <c r="AE143" s="11"/>
      <c r="AF143" s="11"/>
      <c r="AG143" s="11"/>
      <c r="AH143" s="11"/>
      <c r="AI143" s="11"/>
      <c r="AJ143" s="11"/>
      <c r="AK143" s="11"/>
      <c r="AL143" s="11"/>
      <c r="AM143" s="11"/>
      <c r="AN143" s="11"/>
      <c r="AO143" s="11"/>
      <c r="AP143" s="11"/>
      <c r="AQ143" s="11"/>
      <c r="AR143" s="11"/>
      <c r="AS143" s="11"/>
      <c r="AT143" s="11"/>
      <c r="AU143" s="11"/>
      <c r="AV143" s="11"/>
      <c r="AW143" s="11"/>
      <c r="AX143" s="11"/>
      <c r="AY143" s="11"/>
      <c r="AZ143" s="11"/>
      <c r="BA143" s="11"/>
      <c r="BB143" s="11"/>
      <c r="BC143" s="11"/>
      <c r="BD143" s="11"/>
      <c r="BE143" s="11"/>
      <c r="BF143" s="11"/>
      <c r="BG143" s="11"/>
      <c r="BH143" s="11"/>
      <c r="BI143" s="11"/>
      <c r="BJ143" s="11"/>
      <c r="BK143" s="11"/>
      <c r="BL143" s="11"/>
      <c r="BM143" s="11"/>
      <c r="BN143" s="11"/>
      <c r="BO143" s="11"/>
      <c r="BP143" s="11"/>
      <c r="BQ143" s="11"/>
      <c r="BR143" s="11"/>
      <c r="BS143" s="11"/>
      <c r="BT143" s="11"/>
      <c r="BU143" s="11"/>
      <c r="BV143" s="11"/>
      <c r="BW143" s="11"/>
      <c r="BX143" s="11"/>
      <c r="BY143" s="11"/>
      <c r="BZ143" s="11"/>
    </row>
    <row r="144" spans="1:78" s="68" customFormat="1" x14ac:dyDescent="0.35">
      <c r="A144" s="69"/>
      <c r="B144" s="69"/>
      <c r="C144" s="69"/>
      <c r="D144" s="69"/>
      <c r="E144" s="69"/>
      <c r="F144" s="69"/>
      <c r="G144" s="69"/>
      <c r="H144" s="69"/>
      <c r="I144" s="69"/>
      <c r="J144" s="69"/>
      <c r="K144" s="69"/>
      <c r="L144" s="69"/>
      <c r="M144" s="69"/>
      <c r="N144" s="11"/>
      <c r="O144" s="11"/>
      <c r="P144" s="11"/>
      <c r="Q144" s="11"/>
      <c r="R144" s="11"/>
      <c r="S144" s="11"/>
      <c r="T144" s="11"/>
      <c r="U144" s="11"/>
      <c r="V144" s="11"/>
      <c r="W144" s="11"/>
      <c r="X144" s="11"/>
      <c r="Y144" s="11"/>
      <c r="Z144" s="11"/>
      <c r="AA144" s="11"/>
      <c r="AB144" s="11"/>
      <c r="AC144" s="11"/>
      <c r="AD144" s="11"/>
      <c r="AE144" s="11"/>
      <c r="AF144" s="11"/>
      <c r="AG144" s="11"/>
      <c r="AH144" s="11"/>
      <c r="AI144" s="11"/>
      <c r="AJ144" s="11"/>
      <c r="AK144" s="11"/>
      <c r="AL144" s="11"/>
      <c r="AM144" s="11"/>
      <c r="AN144" s="11"/>
      <c r="AO144" s="11"/>
      <c r="AP144" s="11"/>
      <c r="AQ144" s="11"/>
      <c r="AR144" s="11"/>
      <c r="AS144" s="11"/>
      <c r="AT144" s="11"/>
      <c r="AU144" s="11"/>
      <c r="AV144" s="11"/>
      <c r="AW144" s="11"/>
      <c r="AX144" s="11"/>
      <c r="AY144" s="11"/>
      <c r="AZ144" s="11"/>
      <c r="BA144" s="11"/>
      <c r="BB144" s="11"/>
      <c r="BC144" s="11"/>
      <c r="BD144" s="11"/>
      <c r="BE144" s="11"/>
      <c r="BF144" s="11"/>
      <c r="BG144" s="11"/>
      <c r="BH144" s="11"/>
      <c r="BI144" s="11"/>
      <c r="BJ144" s="11"/>
      <c r="BK144" s="11"/>
      <c r="BL144" s="11"/>
      <c r="BM144" s="11"/>
      <c r="BN144" s="11"/>
      <c r="BO144" s="11"/>
      <c r="BP144" s="11"/>
      <c r="BQ144" s="11"/>
      <c r="BR144" s="11"/>
      <c r="BS144" s="11"/>
      <c r="BT144" s="11"/>
      <c r="BU144" s="11"/>
      <c r="BV144" s="11"/>
      <c r="BW144" s="11"/>
      <c r="BX144" s="11"/>
      <c r="BY144" s="11"/>
      <c r="BZ144" s="11"/>
    </row>
    <row r="145" spans="1:78" s="68" customFormat="1" x14ac:dyDescent="0.35">
      <c r="A145" s="69"/>
      <c r="B145" s="69"/>
      <c r="C145" s="69"/>
      <c r="D145" s="69"/>
      <c r="E145" s="69"/>
      <c r="F145" s="69"/>
      <c r="G145" s="69"/>
      <c r="H145" s="69"/>
      <c r="I145" s="69"/>
      <c r="J145" s="69"/>
      <c r="K145" s="69"/>
      <c r="L145" s="69"/>
      <c r="M145" s="69"/>
      <c r="N145" s="11"/>
      <c r="O145" s="11"/>
      <c r="P145" s="11"/>
      <c r="Q145" s="11"/>
      <c r="R145" s="11"/>
      <c r="S145" s="11"/>
      <c r="T145" s="11"/>
      <c r="U145" s="11"/>
      <c r="V145" s="11"/>
      <c r="W145" s="11"/>
      <c r="X145" s="11"/>
      <c r="Y145" s="11"/>
      <c r="Z145" s="11"/>
      <c r="AA145" s="11"/>
      <c r="AB145" s="11"/>
      <c r="AC145" s="11"/>
      <c r="AD145" s="11"/>
      <c r="AE145" s="11"/>
      <c r="AF145" s="11"/>
      <c r="AG145" s="11"/>
      <c r="AH145" s="11"/>
      <c r="AI145" s="11"/>
      <c r="AJ145" s="11"/>
      <c r="AK145" s="11"/>
      <c r="AL145" s="11"/>
      <c r="AM145" s="11"/>
      <c r="AN145" s="11"/>
      <c r="AO145" s="11"/>
      <c r="AP145" s="11"/>
      <c r="AQ145" s="11"/>
      <c r="AR145" s="11"/>
      <c r="AS145" s="11"/>
      <c r="AT145" s="11"/>
      <c r="AU145" s="11"/>
      <c r="AV145" s="11"/>
      <c r="AW145" s="11"/>
      <c r="AX145" s="11"/>
      <c r="AY145" s="11"/>
      <c r="AZ145" s="11"/>
      <c r="BA145" s="11"/>
      <c r="BB145" s="11"/>
      <c r="BC145" s="11"/>
      <c r="BD145" s="11"/>
      <c r="BE145" s="11"/>
      <c r="BF145" s="11"/>
      <c r="BG145" s="11"/>
      <c r="BH145" s="11"/>
      <c r="BI145" s="11"/>
      <c r="BJ145" s="11"/>
      <c r="BK145" s="11"/>
      <c r="BL145" s="11"/>
      <c r="BM145" s="11"/>
      <c r="BN145" s="11"/>
      <c r="BO145" s="11"/>
      <c r="BP145" s="11"/>
      <c r="BQ145" s="11"/>
      <c r="BR145" s="11"/>
      <c r="BS145" s="11"/>
      <c r="BT145" s="11"/>
      <c r="BU145" s="11"/>
      <c r="BV145" s="11"/>
      <c r="BW145" s="11"/>
      <c r="BX145" s="11"/>
      <c r="BY145" s="11"/>
      <c r="BZ145" s="11"/>
    </row>
    <row r="146" spans="1:78" s="68" customFormat="1" x14ac:dyDescent="0.35">
      <c r="A146" s="69"/>
      <c r="B146" s="69"/>
      <c r="C146" s="69"/>
      <c r="D146" s="69"/>
      <c r="E146" s="69"/>
      <c r="F146" s="69"/>
      <c r="G146" s="69"/>
      <c r="H146" s="69"/>
      <c r="I146" s="69"/>
      <c r="J146" s="69"/>
      <c r="K146" s="69"/>
      <c r="L146" s="69"/>
      <c r="M146" s="69"/>
      <c r="N146" s="11"/>
      <c r="O146" s="11"/>
      <c r="P146" s="11"/>
      <c r="Q146" s="11"/>
      <c r="R146" s="11"/>
      <c r="S146" s="11"/>
      <c r="T146" s="11"/>
      <c r="U146" s="11"/>
      <c r="V146" s="11"/>
      <c r="W146" s="11"/>
      <c r="X146" s="11"/>
      <c r="Y146" s="11"/>
      <c r="Z146" s="11"/>
      <c r="AA146" s="11"/>
      <c r="AB146" s="11"/>
      <c r="AC146" s="11"/>
      <c r="AD146" s="11"/>
      <c r="AE146" s="11"/>
      <c r="AF146" s="11"/>
      <c r="AG146" s="11"/>
      <c r="AH146" s="11"/>
      <c r="AI146" s="11"/>
      <c r="AJ146" s="11"/>
      <c r="AK146" s="11"/>
      <c r="AL146" s="11"/>
      <c r="AM146" s="11"/>
      <c r="AN146" s="11"/>
      <c r="AO146" s="11"/>
      <c r="AP146" s="11"/>
      <c r="AQ146" s="11"/>
      <c r="AR146" s="11"/>
      <c r="AS146" s="11"/>
      <c r="AT146" s="11"/>
      <c r="AU146" s="11"/>
      <c r="AV146" s="11"/>
      <c r="AW146" s="11"/>
      <c r="AX146" s="11"/>
      <c r="AY146" s="11"/>
      <c r="AZ146" s="11"/>
      <c r="BA146" s="11"/>
      <c r="BB146" s="11"/>
      <c r="BC146" s="11"/>
      <c r="BD146" s="11"/>
      <c r="BE146" s="11"/>
      <c r="BF146" s="11"/>
      <c r="BG146" s="11"/>
      <c r="BH146" s="11"/>
      <c r="BI146" s="11"/>
      <c r="BJ146" s="11"/>
      <c r="BK146" s="11"/>
      <c r="BL146" s="11"/>
      <c r="BM146" s="11"/>
      <c r="BN146" s="11"/>
      <c r="BO146" s="11"/>
      <c r="BP146" s="11"/>
      <c r="BQ146" s="11"/>
      <c r="BR146" s="11"/>
      <c r="BS146" s="11"/>
      <c r="BT146" s="11"/>
      <c r="BU146" s="11"/>
      <c r="BV146" s="11"/>
      <c r="BW146" s="11"/>
      <c r="BX146" s="11"/>
      <c r="BY146" s="11"/>
      <c r="BZ146" s="11"/>
    </row>
    <row r="147" spans="1:78" s="68" customFormat="1" x14ac:dyDescent="0.35">
      <c r="A147" s="69"/>
      <c r="B147" s="69"/>
      <c r="C147" s="69"/>
      <c r="D147" s="69"/>
      <c r="E147" s="69"/>
      <c r="F147" s="69"/>
      <c r="G147" s="69"/>
      <c r="H147" s="69"/>
      <c r="I147" s="69"/>
      <c r="J147" s="69"/>
      <c r="K147" s="69"/>
      <c r="L147" s="69"/>
      <c r="M147" s="69"/>
      <c r="N147" s="11"/>
      <c r="O147" s="11"/>
      <c r="P147" s="11"/>
      <c r="Q147" s="11"/>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c r="AO147" s="11"/>
      <c r="AP147" s="11"/>
      <c r="AQ147" s="11"/>
      <c r="AR147" s="11"/>
      <c r="AS147" s="11"/>
      <c r="AT147" s="11"/>
      <c r="AU147" s="11"/>
      <c r="AV147" s="11"/>
      <c r="AW147" s="11"/>
      <c r="AX147" s="11"/>
      <c r="AY147" s="11"/>
      <c r="AZ147" s="11"/>
      <c r="BA147" s="11"/>
      <c r="BB147" s="11"/>
      <c r="BC147" s="11"/>
      <c r="BD147" s="11"/>
      <c r="BE147" s="11"/>
      <c r="BF147" s="11"/>
      <c r="BG147" s="11"/>
      <c r="BH147" s="11"/>
      <c r="BI147" s="11"/>
      <c r="BJ147" s="11"/>
      <c r="BK147" s="11"/>
      <c r="BL147" s="11"/>
      <c r="BM147" s="11"/>
      <c r="BN147" s="11"/>
      <c r="BO147" s="11"/>
      <c r="BP147" s="11"/>
      <c r="BQ147" s="11"/>
      <c r="BR147" s="11"/>
      <c r="BS147" s="11"/>
      <c r="BT147" s="11"/>
      <c r="BU147" s="11"/>
      <c r="BV147" s="11"/>
      <c r="BW147" s="11"/>
      <c r="BX147" s="11"/>
      <c r="BY147" s="11"/>
      <c r="BZ147" s="11"/>
    </row>
    <row r="148" spans="1:78" s="68" customFormat="1" x14ac:dyDescent="0.35">
      <c r="A148" s="69"/>
      <c r="B148" s="69"/>
      <c r="C148" s="69"/>
      <c r="D148" s="69"/>
      <c r="E148" s="69"/>
      <c r="F148" s="69"/>
      <c r="G148" s="69"/>
      <c r="H148" s="69"/>
      <c r="I148" s="69"/>
      <c r="J148" s="69"/>
      <c r="K148" s="69"/>
      <c r="L148" s="69"/>
      <c r="M148" s="69"/>
      <c r="N148" s="11"/>
      <c r="O148" s="11"/>
      <c r="P148" s="11"/>
      <c r="Q148" s="11"/>
      <c r="R148" s="11"/>
      <c r="S148" s="11"/>
      <c r="T148" s="11"/>
      <c r="U148" s="11"/>
      <c r="V148" s="11"/>
      <c r="W148" s="11"/>
      <c r="X148" s="11"/>
      <c r="Y148" s="11"/>
      <c r="Z148" s="11"/>
      <c r="AA148" s="11"/>
      <c r="AB148" s="11"/>
      <c r="AC148" s="11"/>
      <c r="AD148" s="11"/>
      <c r="AE148" s="11"/>
      <c r="AF148" s="11"/>
      <c r="AG148" s="11"/>
      <c r="AH148" s="11"/>
      <c r="AI148" s="11"/>
      <c r="AJ148" s="11"/>
      <c r="AK148" s="11"/>
      <c r="AL148" s="11"/>
      <c r="AM148" s="11"/>
      <c r="AN148" s="11"/>
      <c r="AO148" s="11"/>
      <c r="AP148" s="11"/>
      <c r="AQ148" s="11"/>
      <c r="AR148" s="11"/>
      <c r="AS148" s="11"/>
      <c r="AT148" s="11"/>
      <c r="AU148" s="11"/>
      <c r="AV148" s="11"/>
      <c r="AW148" s="11"/>
      <c r="AX148" s="11"/>
      <c r="AY148" s="11"/>
      <c r="AZ148" s="11"/>
      <c r="BA148" s="11"/>
      <c r="BB148" s="11"/>
      <c r="BC148" s="11"/>
      <c r="BD148" s="11"/>
      <c r="BE148" s="11"/>
      <c r="BF148" s="11"/>
      <c r="BG148" s="11"/>
      <c r="BH148" s="11"/>
      <c r="BI148" s="11"/>
      <c r="BJ148" s="11"/>
      <c r="BK148" s="11"/>
      <c r="BL148" s="11"/>
      <c r="BM148" s="11"/>
      <c r="BN148" s="11"/>
      <c r="BO148" s="11"/>
      <c r="BP148" s="11"/>
      <c r="BQ148" s="11"/>
      <c r="BR148" s="11"/>
      <c r="BS148" s="11"/>
      <c r="BT148" s="11"/>
      <c r="BU148" s="11"/>
      <c r="BV148" s="11"/>
      <c r="BW148" s="11"/>
      <c r="BX148" s="11"/>
      <c r="BY148" s="11"/>
      <c r="BZ148" s="11"/>
    </row>
    <row r="149" spans="1:78" s="68" customFormat="1" x14ac:dyDescent="0.35">
      <c r="A149" s="69"/>
      <c r="B149" s="69"/>
      <c r="C149" s="69"/>
      <c r="D149" s="69"/>
      <c r="E149" s="69"/>
      <c r="F149" s="69"/>
      <c r="G149" s="69"/>
      <c r="H149" s="69"/>
      <c r="I149" s="69"/>
      <c r="J149" s="69"/>
      <c r="K149" s="69"/>
      <c r="L149" s="69"/>
      <c r="M149" s="69"/>
      <c r="N149" s="11"/>
      <c r="O149" s="11"/>
      <c r="P149" s="11"/>
      <c r="Q149" s="11"/>
      <c r="R149" s="11"/>
      <c r="S149" s="11"/>
      <c r="T149" s="11"/>
      <c r="U149" s="11"/>
      <c r="V149" s="11"/>
      <c r="W149" s="11"/>
      <c r="X149" s="11"/>
      <c r="Y149" s="11"/>
      <c r="Z149" s="11"/>
      <c r="AA149" s="11"/>
      <c r="AB149" s="11"/>
      <c r="AC149" s="11"/>
      <c r="AD149" s="11"/>
      <c r="AE149" s="11"/>
      <c r="AF149" s="11"/>
      <c r="AG149" s="11"/>
      <c r="AH149" s="11"/>
      <c r="AI149" s="11"/>
      <c r="AJ149" s="11"/>
      <c r="AK149" s="11"/>
      <c r="AL149" s="11"/>
      <c r="AM149" s="11"/>
      <c r="AN149" s="11"/>
      <c r="AO149" s="11"/>
      <c r="AP149" s="11"/>
      <c r="AQ149" s="11"/>
      <c r="AR149" s="11"/>
      <c r="AS149" s="11"/>
      <c r="AT149" s="11"/>
      <c r="AU149" s="11"/>
      <c r="AV149" s="11"/>
      <c r="AW149" s="11"/>
      <c r="AX149" s="11"/>
      <c r="AY149" s="11"/>
      <c r="AZ149" s="11"/>
      <c r="BA149" s="11"/>
      <c r="BB149" s="11"/>
      <c r="BC149" s="11"/>
      <c r="BD149" s="11"/>
      <c r="BE149" s="11"/>
      <c r="BF149" s="11"/>
      <c r="BG149" s="11"/>
      <c r="BH149" s="11"/>
      <c r="BI149" s="11"/>
      <c r="BJ149" s="11"/>
      <c r="BK149" s="11"/>
      <c r="BL149" s="11"/>
      <c r="BM149" s="11"/>
      <c r="BN149" s="11"/>
      <c r="BO149" s="11"/>
      <c r="BP149" s="11"/>
      <c r="BQ149" s="11"/>
      <c r="BR149" s="11"/>
      <c r="BS149" s="11"/>
      <c r="BT149" s="11"/>
      <c r="BU149" s="11"/>
      <c r="BV149" s="11"/>
      <c r="BW149" s="11"/>
      <c r="BX149" s="11"/>
      <c r="BY149" s="11"/>
      <c r="BZ149" s="11"/>
    </row>
    <row r="150" spans="1:78" s="68" customFormat="1" x14ac:dyDescent="0.35">
      <c r="A150" s="69"/>
      <c r="B150" s="69"/>
      <c r="C150" s="69"/>
      <c r="D150" s="69"/>
      <c r="E150" s="69"/>
      <c r="F150" s="69"/>
      <c r="G150" s="69"/>
      <c r="H150" s="69"/>
      <c r="I150" s="69"/>
      <c r="J150" s="69"/>
      <c r="K150" s="69"/>
      <c r="L150" s="69"/>
      <c r="M150" s="69"/>
      <c r="N150" s="11"/>
      <c r="O150" s="11"/>
      <c r="P150" s="11"/>
      <c r="Q150" s="11"/>
      <c r="R150" s="11"/>
      <c r="S150" s="11"/>
      <c r="T150" s="11"/>
      <c r="U150" s="11"/>
      <c r="V150" s="11"/>
      <c r="W150" s="11"/>
      <c r="X150" s="11"/>
      <c r="Y150" s="11"/>
      <c r="Z150" s="11"/>
      <c r="AA150" s="11"/>
      <c r="AB150" s="11"/>
      <c r="AC150" s="11"/>
      <c r="AD150" s="11"/>
      <c r="AE150" s="11"/>
      <c r="AF150" s="11"/>
      <c r="AG150" s="11"/>
      <c r="AH150" s="11"/>
      <c r="AI150" s="11"/>
      <c r="AJ150" s="11"/>
      <c r="AK150" s="11"/>
      <c r="AL150" s="11"/>
      <c r="AM150" s="11"/>
      <c r="AN150" s="11"/>
      <c r="AO150" s="11"/>
      <c r="AP150" s="11"/>
      <c r="AQ150" s="11"/>
      <c r="AR150" s="11"/>
      <c r="AS150" s="11"/>
      <c r="AT150" s="11"/>
      <c r="AU150" s="11"/>
      <c r="AV150" s="11"/>
      <c r="AW150" s="11"/>
      <c r="AX150" s="11"/>
      <c r="AY150" s="11"/>
      <c r="AZ150" s="11"/>
      <c r="BA150" s="11"/>
      <c r="BB150" s="11"/>
      <c r="BC150" s="11"/>
      <c r="BD150" s="11"/>
      <c r="BE150" s="11"/>
      <c r="BF150" s="11"/>
      <c r="BG150" s="11"/>
      <c r="BH150" s="11"/>
      <c r="BI150" s="11"/>
      <c r="BJ150" s="11"/>
      <c r="BK150" s="11"/>
      <c r="BL150" s="11"/>
      <c r="BM150" s="11"/>
      <c r="BN150" s="11"/>
      <c r="BO150" s="11"/>
      <c r="BP150" s="11"/>
      <c r="BQ150" s="11"/>
      <c r="BR150" s="11"/>
      <c r="BS150" s="11"/>
      <c r="BT150" s="11"/>
      <c r="BU150" s="11"/>
      <c r="BV150" s="11"/>
      <c r="BW150" s="11"/>
      <c r="BX150" s="11"/>
      <c r="BY150" s="11"/>
      <c r="BZ150" s="11"/>
    </row>
    <row r="151" spans="1:78" s="68" customFormat="1" x14ac:dyDescent="0.35">
      <c r="A151" s="69"/>
      <c r="B151" s="69"/>
      <c r="C151" s="69"/>
      <c r="D151" s="69"/>
      <c r="E151" s="69"/>
      <c r="F151" s="69"/>
      <c r="G151" s="69"/>
      <c r="H151" s="69"/>
      <c r="I151" s="69"/>
      <c r="J151" s="69"/>
      <c r="K151" s="69"/>
      <c r="L151" s="69"/>
      <c r="M151" s="69"/>
      <c r="N151" s="11"/>
      <c r="O151" s="11"/>
      <c r="P151" s="11"/>
      <c r="Q151" s="11"/>
      <c r="R151" s="11"/>
      <c r="S151" s="11"/>
      <c r="T151" s="11"/>
      <c r="U151" s="11"/>
      <c r="V151" s="11"/>
      <c r="W151" s="11"/>
      <c r="X151" s="11"/>
      <c r="Y151" s="11"/>
      <c r="Z151" s="11"/>
      <c r="AA151" s="11"/>
      <c r="AB151" s="11"/>
      <c r="AC151" s="11"/>
      <c r="AD151" s="11"/>
      <c r="AE151" s="11"/>
      <c r="AF151" s="11"/>
      <c r="AG151" s="11"/>
      <c r="AH151" s="11"/>
      <c r="AI151" s="11"/>
      <c r="AJ151" s="11"/>
      <c r="AK151" s="11"/>
      <c r="AL151" s="11"/>
      <c r="AM151" s="11"/>
      <c r="AN151" s="11"/>
      <c r="AO151" s="11"/>
      <c r="AP151" s="11"/>
      <c r="AQ151" s="11"/>
      <c r="AR151" s="11"/>
      <c r="AS151" s="11"/>
      <c r="AT151" s="11"/>
      <c r="AU151" s="11"/>
      <c r="AV151" s="11"/>
      <c r="AW151" s="11"/>
      <c r="AX151" s="11"/>
      <c r="AY151" s="11"/>
      <c r="AZ151" s="11"/>
      <c r="BA151" s="11"/>
      <c r="BB151" s="11"/>
      <c r="BC151" s="11"/>
      <c r="BD151" s="11"/>
      <c r="BE151" s="11"/>
      <c r="BF151" s="11"/>
      <c r="BG151" s="11"/>
      <c r="BH151" s="11"/>
      <c r="BI151" s="11"/>
      <c r="BJ151" s="11"/>
      <c r="BK151" s="11"/>
      <c r="BL151" s="11"/>
      <c r="BM151" s="11"/>
      <c r="BN151" s="11"/>
      <c r="BO151" s="11"/>
      <c r="BP151" s="11"/>
      <c r="BQ151" s="11"/>
      <c r="BR151" s="11"/>
      <c r="BS151" s="11"/>
      <c r="BT151" s="11"/>
      <c r="BU151" s="11"/>
      <c r="BV151" s="11"/>
      <c r="BW151" s="11"/>
      <c r="BX151" s="11"/>
      <c r="BY151" s="11"/>
      <c r="BZ151" s="11"/>
    </row>
    <row r="152" spans="1:78" s="68" customFormat="1" x14ac:dyDescent="0.35">
      <c r="A152" s="69"/>
      <c r="B152" s="69"/>
      <c r="C152" s="69"/>
      <c r="D152" s="69"/>
      <c r="E152" s="69"/>
      <c r="F152" s="69"/>
      <c r="G152" s="69"/>
      <c r="H152" s="69"/>
      <c r="I152" s="69"/>
      <c r="J152" s="69"/>
      <c r="K152" s="69"/>
      <c r="L152" s="69"/>
      <c r="M152" s="69"/>
      <c r="N152" s="11"/>
      <c r="O152" s="11"/>
      <c r="P152" s="11"/>
      <c r="Q152" s="11"/>
      <c r="R152" s="11"/>
      <c r="S152" s="11"/>
      <c r="T152" s="11"/>
      <c r="U152" s="11"/>
      <c r="V152" s="11"/>
      <c r="W152" s="11"/>
      <c r="X152" s="11"/>
      <c r="Y152" s="11"/>
      <c r="Z152" s="11"/>
      <c r="AA152" s="11"/>
      <c r="AB152" s="11"/>
      <c r="AC152" s="11"/>
      <c r="AD152" s="11"/>
      <c r="AE152" s="11"/>
      <c r="AF152" s="11"/>
      <c r="AG152" s="11"/>
      <c r="AH152" s="11"/>
      <c r="AI152" s="11"/>
      <c r="AJ152" s="11"/>
      <c r="AK152" s="11"/>
      <c r="AL152" s="11"/>
      <c r="AM152" s="11"/>
      <c r="AN152" s="11"/>
      <c r="AO152" s="11"/>
      <c r="AP152" s="11"/>
      <c r="AQ152" s="11"/>
      <c r="AR152" s="11"/>
      <c r="AS152" s="11"/>
      <c r="AT152" s="11"/>
      <c r="AU152" s="11"/>
      <c r="AV152" s="11"/>
      <c r="AW152" s="11"/>
      <c r="AX152" s="11"/>
      <c r="AY152" s="11"/>
      <c r="AZ152" s="11"/>
      <c r="BA152" s="11"/>
      <c r="BB152" s="11"/>
      <c r="BC152" s="11"/>
      <c r="BD152" s="11"/>
      <c r="BE152" s="11"/>
      <c r="BF152" s="11"/>
      <c r="BG152" s="11"/>
      <c r="BH152" s="11"/>
      <c r="BI152" s="11"/>
      <c r="BJ152" s="11"/>
      <c r="BK152" s="11"/>
      <c r="BL152" s="11"/>
      <c r="BM152" s="11"/>
      <c r="BN152" s="11"/>
      <c r="BO152" s="11"/>
      <c r="BP152" s="11"/>
      <c r="BQ152" s="11"/>
      <c r="BR152" s="11"/>
      <c r="BS152" s="11"/>
      <c r="BT152" s="11"/>
      <c r="BU152" s="11"/>
      <c r="BV152" s="11"/>
      <c r="BW152" s="11"/>
      <c r="BX152" s="11"/>
      <c r="BY152" s="11"/>
      <c r="BZ152" s="11"/>
    </row>
    <row r="153" spans="1:78" s="68" customFormat="1" x14ac:dyDescent="0.35">
      <c r="A153" s="69"/>
      <c r="B153" s="69"/>
      <c r="C153" s="69"/>
      <c r="D153" s="69"/>
      <c r="E153" s="69"/>
      <c r="F153" s="69"/>
      <c r="G153" s="69"/>
      <c r="H153" s="69"/>
      <c r="I153" s="69"/>
      <c r="J153" s="69"/>
      <c r="K153" s="69"/>
      <c r="L153" s="69"/>
      <c r="M153" s="69"/>
      <c r="N153" s="11"/>
      <c r="O153" s="11"/>
      <c r="P153" s="11"/>
      <c r="Q153" s="11"/>
      <c r="R153" s="11"/>
      <c r="S153" s="11"/>
      <c r="T153" s="11"/>
      <c r="U153" s="11"/>
      <c r="V153" s="11"/>
      <c r="W153" s="11"/>
      <c r="X153" s="11"/>
      <c r="Y153" s="11"/>
      <c r="Z153" s="11"/>
      <c r="AA153" s="11"/>
      <c r="AB153" s="11"/>
      <c r="AC153" s="11"/>
      <c r="AD153" s="11"/>
      <c r="AE153" s="11"/>
      <c r="AF153" s="11"/>
      <c r="AG153" s="11"/>
      <c r="AH153" s="11"/>
      <c r="AI153" s="11"/>
      <c r="AJ153" s="11"/>
      <c r="AK153" s="11"/>
      <c r="AL153" s="11"/>
      <c r="AM153" s="11"/>
      <c r="AN153" s="11"/>
      <c r="AO153" s="11"/>
      <c r="AP153" s="11"/>
      <c r="AQ153" s="11"/>
      <c r="AR153" s="11"/>
      <c r="AS153" s="11"/>
      <c r="AT153" s="11"/>
      <c r="AU153" s="11"/>
      <c r="AV153" s="11"/>
      <c r="AW153" s="11"/>
      <c r="AX153" s="11"/>
      <c r="AY153" s="11"/>
      <c r="AZ153" s="11"/>
      <c r="BA153" s="11"/>
      <c r="BB153" s="11"/>
      <c r="BC153" s="11"/>
      <c r="BD153" s="11"/>
      <c r="BE153" s="11"/>
      <c r="BF153" s="11"/>
      <c r="BG153" s="11"/>
      <c r="BH153" s="11"/>
      <c r="BI153" s="11"/>
      <c r="BJ153" s="11"/>
      <c r="BK153" s="11"/>
      <c r="BL153" s="11"/>
      <c r="BM153" s="11"/>
      <c r="BN153" s="11"/>
      <c r="BO153" s="11"/>
      <c r="BP153" s="11"/>
      <c r="BQ153" s="11"/>
      <c r="BR153" s="11"/>
      <c r="BS153" s="11"/>
      <c r="BT153" s="11"/>
      <c r="BU153" s="11"/>
      <c r="BV153" s="11"/>
      <c r="BW153" s="11"/>
      <c r="BX153" s="11"/>
      <c r="BY153" s="11"/>
      <c r="BZ153" s="11"/>
    </row>
    <row r="154" spans="1:78" s="68" customFormat="1" x14ac:dyDescent="0.35">
      <c r="A154" s="69"/>
      <c r="B154" s="69"/>
      <c r="C154" s="69"/>
      <c r="D154" s="69"/>
      <c r="E154" s="69"/>
      <c r="F154" s="69"/>
      <c r="G154" s="69"/>
      <c r="H154" s="69"/>
      <c r="I154" s="69"/>
      <c r="J154" s="69"/>
      <c r="K154" s="69"/>
      <c r="L154" s="69"/>
      <c r="M154" s="69"/>
      <c r="N154" s="11"/>
      <c r="O154" s="11"/>
      <c r="P154" s="11"/>
      <c r="Q154" s="11"/>
      <c r="R154" s="11"/>
      <c r="S154" s="11"/>
      <c r="T154" s="11"/>
      <c r="U154" s="11"/>
      <c r="V154" s="11"/>
      <c r="W154" s="11"/>
      <c r="X154" s="11"/>
      <c r="Y154" s="11"/>
      <c r="Z154" s="11"/>
      <c r="AA154" s="11"/>
      <c r="AB154" s="11"/>
      <c r="AC154" s="11"/>
      <c r="AD154" s="11"/>
      <c r="AE154" s="11"/>
      <c r="AF154" s="11"/>
      <c r="AG154" s="11"/>
      <c r="AH154" s="11"/>
      <c r="AI154" s="11"/>
      <c r="AJ154" s="11"/>
      <c r="AK154" s="11"/>
      <c r="AL154" s="11"/>
      <c r="AM154" s="11"/>
      <c r="AN154" s="11"/>
      <c r="AO154" s="11"/>
      <c r="AP154" s="11"/>
      <c r="AQ154" s="11"/>
      <c r="AR154" s="11"/>
      <c r="AS154" s="11"/>
      <c r="AT154" s="11"/>
      <c r="AU154" s="11"/>
      <c r="AV154" s="11"/>
      <c r="AW154" s="11"/>
      <c r="AX154" s="11"/>
      <c r="AY154" s="11"/>
      <c r="AZ154" s="11"/>
      <c r="BA154" s="11"/>
      <c r="BB154" s="11"/>
      <c r="BC154" s="11"/>
      <c r="BD154" s="11"/>
      <c r="BE154" s="11"/>
      <c r="BF154" s="11"/>
      <c r="BG154" s="11"/>
      <c r="BH154" s="11"/>
      <c r="BI154" s="11"/>
      <c r="BJ154" s="11"/>
      <c r="BK154" s="11"/>
      <c r="BL154" s="11"/>
      <c r="BM154" s="11"/>
      <c r="BN154" s="11"/>
      <c r="BO154" s="11"/>
      <c r="BP154" s="11"/>
      <c r="BQ154" s="11"/>
      <c r="BR154" s="11"/>
      <c r="BS154" s="11"/>
      <c r="BT154" s="11"/>
      <c r="BU154" s="11"/>
      <c r="BV154" s="11"/>
      <c r="BW154" s="11"/>
      <c r="BX154" s="11"/>
      <c r="BY154" s="11"/>
      <c r="BZ154" s="11"/>
    </row>
    <row r="155" spans="1:78" s="68" customFormat="1" x14ac:dyDescent="0.35">
      <c r="A155" s="69"/>
      <c r="B155" s="69"/>
      <c r="C155" s="69"/>
      <c r="D155" s="69"/>
      <c r="E155" s="69"/>
      <c r="F155" s="69"/>
      <c r="G155" s="69"/>
      <c r="H155" s="69"/>
      <c r="I155" s="69"/>
      <c r="J155" s="69"/>
      <c r="K155" s="69"/>
      <c r="L155" s="69"/>
      <c r="M155" s="69"/>
      <c r="N155" s="11"/>
      <c r="O155" s="11"/>
      <c r="P155" s="11"/>
      <c r="Q155" s="11"/>
      <c r="R155" s="11"/>
      <c r="S155" s="11"/>
      <c r="T155" s="11"/>
      <c r="U155" s="11"/>
      <c r="V155" s="11"/>
      <c r="W155" s="11"/>
      <c r="X155" s="11"/>
      <c r="Y155" s="11"/>
      <c r="Z155" s="11"/>
      <c r="AA155" s="11"/>
      <c r="AB155" s="11"/>
      <c r="AC155" s="11"/>
      <c r="AD155" s="11"/>
      <c r="AE155" s="11"/>
      <c r="AF155" s="11"/>
      <c r="AG155" s="11"/>
      <c r="AH155" s="11"/>
      <c r="AI155" s="11"/>
      <c r="AJ155" s="11"/>
      <c r="AK155" s="11"/>
      <c r="AL155" s="11"/>
      <c r="AM155" s="11"/>
      <c r="AN155" s="11"/>
      <c r="AO155" s="11"/>
      <c r="AP155" s="11"/>
      <c r="AQ155" s="11"/>
      <c r="AR155" s="11"/>
      <c r="AS155" s="11"/>
      <c r="AT155" s="11"/>
      <c r="AU155" s="11"/>
      <c r="AV155" s="11"/>
      <c r="AW155" s="11"/>
      <c r="AX155" s="11"/>
      <c r="AY155" s="11"/>
      <c r="AZ155" s="11"/>
      <c r="BA155" s="11"/>
      <c r="BB155" s="11"/>
      <c r="BC155" s="11"/>
      <c r="BD155" s="11"/>
      <c r="BE155" s="11"/>
      <c r="BF155" s="11"/>
      <c r="BG155" s="11"/>
      <c r="BH155" s="11"/>
      <c r="BI155" s="11"/>
      <c r="BJ155" s="11"/>
      <c r="BK155" s="11"/>
      <c r="BL155" s="11"/>
      <c r="BM155" s="11"/>
      <c r="BN155" s="11"/>
      <c r="BO155" s="11"/>
      <c r="BP155" s="11"/>
      <c r="BQ155" s="11"/>
      <c r="BR155" s="11"/>
      <c r="BS155" s="11"/>
      <c r="BT155" s="11"/>
      <c r="BU155" s="11"/>
      <c r="BV155" s="11"/>
      <c r="BW155" s="11"/>
      <c r="BX155" s="11"/>
      <c r="BY155" s="11"/>
      <c r="BZ155" s="11"/>
    </row>
    <row r="156" spans="1:78" s="68" customFormat="1" x14ac:dyDescent="0.35">
      <c r="A156" s="69"/>
      <c r="B156" s="69"/>
      <c r="C156" s="69"/>
      <c r="D156" s="69"/>
      <c r="E156" s="69"/>
      <c r="F156" s="69"/>
      <c r="G156" s="69"/>
      <c r="H156" s="69"/>
      <c r="I156" s="69"/>
      <c r="J156" s="69"/>
      <c r="K156" s="69"/>
      <c r="L156" s="69"/>
      <c r="M156" s="69"/>
      <c r="N156" s="11"/>
      <c r="O156" s="11"/>
      <c r="P156" s="11"/>
      <c r="Q156" s="11"/>
      <c r="R156" s="11"/>
      <c r="S156" s="11"/>
      <c r="T156" s="11"/>
      <c r="U156" s="11"/>
      <c r="V156" s="11"/>
      <c r="W156" s="11"/>
      <c r="X156" s="11"/>
      <c r="Y156" s="11"/>
      <c r="Z156" s="11"/>
      <c r="AA156" s="11"/>
      <c r="AB156" s="11"/>
      <c r="AC156" s="11"/>
      <c r="AD156" s="11"/>
      <c r="AE156" s="11"/>
      <c r="AF156" s="11"/>
      <c r="AG156" s="11"/>
      <c r="AH156" s="11"/>
      <c r="AI156" s="11"/>
      <c r="AJ156" s="11"/>
      <c r="AK156" s="11"/>
      <c r="AL156" s="11"/>
      <c r="AM156" s="11"/>
      <c r="AN156" s="11"/>
      <c r="AO156" s="11"/>
      <c r="AP156" s="11"/>
      <c r="AQ156" s="11"/>
      <c r="AR156" s="11"/>
      <c r="AS156" s="11"/>
      <c r="AT156" s="11"/>
      <c r="AU156" s="11"/>
      <c r="AV156" s="11"/>
      <c r="AW156" s="11"/>
      <c r="AX156" s="11"/>
      <c r="AY156" s="11"/>
      <c r="AZ156" s="11"/>
      <c r="BA156" s="11"/>
      <c r="BB156" s="11"/>
      <c r="BC156" s="11"/>
      <c r="BD156" s="11"/>
      <c r="BE156" s="11"/>
      <c r="BF156" s="11"/>
      <c r="BG156" s="11"/>
      <c r="BH156" s="11"/>
      <c r="BI156" s="11"/>
      <c r="BJ156" s="11"/>
      <c r="BK156" s="11"/>
      <c r="BL156" s="11"/>
      <c r="BM156" s="11"/>
      <c r="BN156" s="11"/>
      <c r="BO156" s="11"/>
      <c r="BP156" s="11"/>
      <c r="BQ156" s="11"/>
      <c r="BR156" s="11"/>
      <c r="BS156" s="11"/>
      <c r="BT156" s="11"/>
      <c r="BU156" s="11"/>
      <c r="BV156" s="11"/>
      <c r="BW156" s="11"/>
      <c r="BX156" s="11"/>
      <c r="BY156" s="11"/>
      <c r="BZ156" s="11"/>
    </row>
    <row r="157" spans="1:78" s="68" customFormat="1" x14ac:dyDescent="0.35">
      <c r="A157" s="69"/>
      <c r="B157" s="69"/>
      <c r="C157" s="69"/>
      <c r="D157" s="69"/>
      <c r="E157" s="69"/>
      <c r="F157" s="69"/>
      <c r="G157" s="69"/>
      <c r="H157" s="69"/>
      <c r="I157" s="69"/>
      <c r="J157" s="69"/>
      <c r="K157" s="69"/>
      <c r="L157" s="69"/>
      <c r="M157" s="69"/>
      <c r="N157" s="11"/>
      <c r="O157" s="11"/>
      <c r="P157" s="11"/>
      <c r="Q157" s="11"/>
      <c r="R157" s="11"/>
      <c r="S157" s="11"/>
      <c r="T157" s="11"/>
      <c r="U157" s="11"/>
      <c r="V157" s="11"/>
      <c r="W157" s="11"/>
      <c r="X157" s="11"/>
      <c r="Y157" s="11"/>
      <c r="Z157" s="11"/>
      <c r="AA157" s="11"/>
      <c r="AB157" s="11"/>
      <c r="AC157" s="11"/>
      <c r="AD157" s="11"/>
      <c r="AE157" s="11"/>
      <c r="AF157" s="11"/>
      <c r="AG157" s="11"/>
      <c r="AH157" s="11"/>
      <c r="AI157" s="11"/>
      <c r="AJ157" s="11"/>
      <c r="AK157" s="11"/>
      <c r="AL157" s="11"/>
      <c r="AM157" s="11"/>
      <c r="AN157" s="11"/>
      <c r="AO157" s="11"/>
      <c r="AP157" s="11"/>
      <c r="AQ157" s="11"/>
      <c r="AR157" s="11"/>
      <c r="AS157" s="11"/>
      <c r="AT157" s="11"/>
      <c r="AU157" s="11"/>
      <c r="AV157" s="11"/>
      <c r="AW157" s="11"/>
      <c r="AX157" s="11"/>
      <c r="AY157" s="11"/>
      <c r="AZ157" s="11"/>
      <c r="BA157" s="11"/>
      <c r="BB157" s="11"/>
      <c r="BC157" s="11"/>
      <c r="BD157" s="11"/>
      <c r="BE157" s="11"/>
      <c r="BF157" s="11"/>
      <c r="BG157" s="11"/>
      <c r="BH157" s="11"/>
      <c r="BI157" s="11"/>
      <c r="BJ157" s="11"/>
      <c r="BK157" s="11"/>
      <c r="BL157" s="11"/>
      <c r="BM157" s="11"/>
      <c r="BN157" s="11"/>
      <c r="BO157" s="11"/>
      <c r="BP157" s="11"/>
      <c r="BQ157" s="11"/>
      <c r="BR157" s="11"/>
      <c r="BS157" s="11"/>
      <c r="BT157" s="11"/>
      <c r="BU157" s="11"/>
      <c r="BV157" s="11"/>
      <c r="BW157" s="11"/>
      <c r="BX157" s="11"/>
      <c r="BY157" s="11"/>
      <c r="BZ157" s="11"/>
    </row>
    <row r="158" spans="1:78" s="68" customFormat="1" x14ac:dyDescent="0.35">
      <c r="A158" s="69"/>
      <c r="B158" s="69"/>
      <c r="C158" s="69"/>
      <c r="D158" s="69"/>
      <c r="E158" s="69"/>
      <c r="F158" s="69"/>
      <c r="G158" s="69"/>
      <c r="H158" s="69"/>
      <c r="I158" s="69"/>
      <c r="J158" s="69"/>
      <c r="K158" s="69"/>
      <c r="L158" s="69"/>
      <c r="M158" s="69"/>
      <c r="N158" s="11"/>
      <c r="O158" s="11"/>
      <c r="P158" s="11"/>
      <c r="Q158" s="11"/>
      <c r="R158" s="11"/>
      <c r="S158" s="11"/>
      <c r="T158" s="11"/>
      <c r="U158" s="11"/>
      <c r="V158" s="11"/>
      <c r="W158" s="11"/>
      <c r="X158" s="11"/>
      <c r="Y158" s="11"/>
      <c r="Z158" s="11"/>
      <c r="AA158" s="11"/>
      <c r="AB158" s="11"/>
      <c r="AC158" s="11"/>
      <c r="AD158" s="11"/>
      <c r="AE158" s="11"/>
      <c r="AF158" s="11"/>
      <c r="AG158" s="11"/>
      <c r="AH158" s="11"/>
      <c r="AI158" s="11"/>
      <c r="AJ158" s="11"/>
      <c r="AK158" s="11"/>
      <c r="AL158" s="11"/>
      <c r="AM158" s="11"/>
      <c r="AN158" s="11"/>
      <c r="AO158" s="11"/>
      <c r="AP158" s="11"/>
      <c r="AQ158" s="11"/>
      <c r="AR158" s="11"/>
      <c r="AS158" s="11"/>
      <c r="AT158" s="11"/>
      <c r="AU158" s="11"/>
      <c r="AV158" s="11"/>
      <c r="AW158" s="11"/>
      <c r="AX158" s="11"/>
      <c r="AY158" s="11"/>
      <c r="AZ158" s="11"/>
      <c r="BA158" s="11"/>
      <c r="BB158" s="11"/>
      <c r="BC158" s="11"/>
      <c r="BD158" s="11"/>
      <c r="BE158" s="11"/>
      <c r="BF158" s="11"/>
      <c r="BG158" s="11"/>
      <c r="BH158" s="11"/>
      <c r="BI158" s="11"/>
      <c r="BJ158" s="11"/>
      <c r="BK158" s="11"/>
      <c r="BL158" s="11"/>
      <c r="BM158" s="11"/>
      <c r="BN158" s="11"/>
      <c r="BO158" s="11"/>
      <c r="BP158" s="11"/>
      <c r="BQ158" s="11"/>
      <c r="BR158" s="11"/>
      <c r="BS158" s="11"/>
      <c r="BT158" s="11"/>
      <c r="BU158" s="11"/>
      <c r="BV158" s="11"/>
      <c r="BW158" s="11"/>
      <c r="BX158" s="11"/>
      <c r="BY158" s="11"/>
      <c r="BZ158" s="11"/>
    </row>
    <row r="159" spans="1:78" s="68" customFormat="1" x14ac:dyDescent="0.35">
      <c r="A159" s="69"/>
      <c r="B159" s="69"/>
      <c r="C159" s="69"/>
      <c r="D159" s="69"/>
      <c r="E159" s="69"/>
      <c r="F159" s="69"/>
      <c r="G159" s="69"/>
      <c r="H159" s="69"/>
      <c r="I159" s="69"/>
      <c r="J159" s="69"/>
      <c r="K159" s="69"/>
      <c r="L159" s="69"/>
      <c r="M159" s="69"/>
      <c r="N159" s="11"/>
      <c r="O159" s="11"/>
      <c r="P159" s="11"/>
      <c r="Q159" s="11"/>
      <c r="R159" s="11"/>
      <c r="S159" s="11"/>
      <c r="T159" s="11"/>
      <c r="U159" s="11"/>
      <c r="V159" s="11"/>
      <c r="W159" s="11"/>
      <c r="X159" s="11"/>
      <c r="Y159" s="11"/>
      <c r="Z159" s="11"/>
      <c r="AA159" s="11"/>
      <c r="AB159" s="11"/>
      <c r="AC159" s="11"/>
      <c r="AD159" s="11"/>
      <c r="AE159" s="11"/>
      <c r="AF159" s="11"/>
      <c r="AG159" s="11"/>
      <c r="AH159" s="11"/>
      <c r="AI159" s="11"/>
      <c r="AJ159" s="11"/>
      <c r="AK159" s="11"/>
      <c r="AL159" s="11"/>
      <c r="AM159" s="11"/>
      <c r="AN159" s="11"/>
      <c r="AO159" s="11"/>
      <c r="AP159" s="11"/>
      <c r="AQ159" s="11"/>
      <c r="AR159" s="11"/>
      <c r="AS159" s="11"/>
      <c r="AT159" s="11"/>
      <c r="AU159" s="11"/>
      <c r="AV159" s="11"/>
      <c r="AW159" s="11"/>
      <c r="AX159" s="11"/>
      <c r="AY159" s="11"/>
      <c r="AZ159" s="11"/>
      <c r="BA159" s="11"/>
      <c r="BB159" s="11"/>
      <c r="BC159" s="11"/>
      <c r="BD159" s="11"/>
      <c r="BE159" s="11"/>
      <c r="BF159" s="11"/>
      <c r="BG159" s="11"/>
      <c r="BH159" s="11"/>
      <c r="BI159" s="11"/>
      <c r="BJ159" s="11"/>
      <c r="BK159" s="11"/>
      <c r="BL159" s="11"/>
      <c r="BM159" s="11"/>
      <c r="BN159" s="11"/>
      <c r="BO159" s="11"/>
      <c r="BP159" s="11"/>
      <c r="BQ159" s="11"/>
      <c r="BR159" s="11"/>
      <c r="BS159" s="11"/>
      <c r="BT159" s="11"/>
      <c r="BU159" s="11"/>
      <c r="BV159" s="11"/>
      <c r="BW159" s="11"/>
      <c r="BX159" s="11"/>
      <c r="BY159" s="11"/>
      <c r="BZ159" s="11"/>
    </row>
    <row r="160" spans="1:78" s="68" customFormat="1" x14ac:dyDescent="0.35">
      <c r="A160" s="69"/>
      <c r="B160" s="69"/>
      <c r="C160" s="69"/>
      <c r="D160" s="69"/>
      <c r="E160" s="69"/>
      <c r="F160" s="69"/>
      <c r="G160" s="69"/>
      <c r="H160" s="69"/>
      <c r="I160" s="69"/>
      <c r="J160" s="69"/>
      <c r="K160" s="69"/>
      <c r="L160" s="69"/>
      <c r="M160" s="69"/>
      <c r="N160" s="11"/>
      <c r="O160" s="11"/>
      <c r="P160" s="11"/>
      <c r="Q160" s="11"/>
      <c r="R160" s="11"/>
      <c r="S160" s="11"/>
      <c r="T160" s="11"/>
      <c r="U160" s="11"/>
      <c r="V160" s="11"/>
      <c r="W160" s="11"/>
      <c r="X160" s="11"/>
      <c r="Y160" s="11"/>
      <c r="Z160" s="11"/>
      <c r="AA160" s="11"/>
      <c r="AB160" s="11"/>
      <c r="AC160" s="11"/>
      <c r="AD160" s="11"/>
      <c r="AE160" s="11"/>
      <c r="AF160" s="11"/>
      <c r="AG160" s="11"/>
      <c r="AH160" s="11"/>
      <c r="AI160" s="11"/>
      <c r="AJ160" s="11"/>
      <c r="AK160" s="11"/>
      <c r="AL160" s="11"/>
      <c r="AM160" s="11"/>
      <c r="AN160" s="11"/>
      <c r="AO160" s="11"/>
      <c r="AP160" s="11"/>
      <c r="AQ160" s="11"/>
      <c r="AR160" s="11"/>
      <c r="AS160" s="11"/>
      <c r="AT160" s="11"/>
      <c r="AU160" s="11"/>
      <c r="AV160" s="11"/>
      <c r="AW160" s="11"/>
      <c r="AX160" s="11"/>
      <c r="AY160" s="11"/>
      <c r="AZ160" s="11"/>
      <c r="BA160" s="11"/>
      <c r="BB160" s="11"/>
      <c r="BC160" s="11"/>
      <c r="BD160" s="11"/>
      <c r="BE160" s="11"/>
      <c r="BF160" s="11"/>
      <c r="BG160" s="11"/>
      <c r="BH160" s="11"/>
      <c r="BI160" s="11"/>
      <c r="BJ160" s="11"/>
      <c r="BK160" s="11"/>
      <c r="BL160" s="11"/>
      <c r="BM160" s="11"/>
      <c r="BN160" s="11"/>
      <c r="BO160" s="11"/>
      <c r="BP160" s="11"/>
      <c r="BQ160" s="11"/>
      <c r="BR160" s="11"/>
      <c r="BS160" s="11"/>
      <c r="BT160" s="11"/>
      <c r="BU160" s="11"/>
      <c r="BV160" s="11"/>
      <c r="BW160" s="11"/>
      <c r="BX160" s="11"/>
      <c r="BY160" s="11"/>
      <c r="BZ160" s="11"/>
    </row>
    <row r="161" spans="1:78" s="68" customFormat="1" x14ac:dyDescent="0.35">
      <c r="A161" s="69"/>
      <c r="B161" s="69"/>
      <c r="C161" s="69"/>
      <c r="D161" s="69"/>
      <c r="E161" s="69"/>
      <c r="F161" s="69"/>
      <c r="G161" s="69"/>
      <c r="H161" s="69"/>
      <c r="I161" s="69"/>
      <c r="J161" s="69"/>
      <c r="K161" s="69"/>
      <c r="L161" s="69"/>
      <c r="M161" s="69"/>
      <c r="N161" s="11"/>
      <c r="O161" s="11"/>
      <c r="P161" s="11"/>
      <c r="Q161" s="11"/>
      <c r="R161" s="11"/>
      <c r="S161" s="11"/>
      <c r="T161" s="11"/>
      <c r="U161" s="11"/>
      <c r="V161" s="11"/>
      <c r="W161" s="11"/>
      <c r="X161" s="11"/>
      <c r="Y161" s="11"/>
      <c r="Z161" s="11"/>
      <c r="AA161" s="11"/>
      <c r="AB161" s="11"/>
      <c r="AC161" s="11"/>
      <c r="AD161" s="11"/>
      <c r="AE161" s="11"/>
      <c r="AF161" s="11"/>
      <c r="AG161" s="11"/>
      <c r="AH161" s="11"/>
      <c r="AI161" s="11"/>
      <c r="AJ161" s="11"/>
      <c r="AK161" s="11"/>
      <c r="AL161" s="11"/>
      <c r="AM161" s="11"/>
      <c r="AN161" s="11"/>
      <c r="AO161" s="11"/>
      <c r="AP161" s="11"/>
      <c r="AQ161" s="11"/>
      <c r="AR161" s="11"/>
      <c r="AS161" s="11"/>
      <c r="AT161" s="11"/>
      <c r="AU161" s="11"/>
      <c r="AV161" s="11"/>
      <c r="AW161" s="11"/>
      <c r="AX161" s="11"/>
      <c r="AY161" s="11"/>
      <c r="AZ161" s="11"/>
      <c r="BA161" s="11"/>
      <c r="BB161" s="11"/>
      <c r="BC161" s="11"/>
      <c r="BD161" s="11"/>
      <c r="BE161" s="11"/>
      <c r="BF161" s="11"/>
      <c r="BG161" s="11"/>
      <c r="BH161" s="11"/>
      <c r="BI161" s="11"/>
      <c r="BJ161" s="11"/>
      <c r="BK161" s="11"/>
      <c r="BL161" s="11"/>
      <c r="BM161" s="11"/>
      <c r="BN161" s="11"/>
      <c r="BO161" s="11"/>
      <c r="BP161" s="11"/>
      <c r="BQ161" s="11"/>
      <c r="BR161" s="11"/>
      <c r="BS161" s="11"/>
      <c r="BT161" s="11"/>
      <c r="BU161" s="11"/>
      <c r="BV161" s="11"/>
      <c r="BW161" s="11"/>
      <c r="BX161" s="11"/>
      <c r="BY161" s="11"/>
      <c r="BZ161" s="11"/>
    </row>
    <row r="162" spans="1:78" s="68" customFormat="1" x14ac:dyDescent="0.35">
      <c r="A162" s="69"/>
      <c r="B162" s="69"/>
      <c r="C162" s="69"/>
      <c r="D162" s="69"/>
      <c r="E162" s="69"/>
      <c r="F162" s="69"/>
      <c r="G162" s="69"/>
      <c r="H162" s="69"/>
      <c r="I162" s="69"/>
      <c r="J162" s="69"/>
      <c r="K162" s="69"/>
      <c r="L162" s="69"/>
      <c r="M162" s="69"/>
      <c r="N162" s="11"/>
      <c r="O162" s="11"/>
      <c r="P162" s="11"/>
      <c r="Q162" s="11"/>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c r="AO162" s="11"/>
      <c r="AP162" s="11"/>
      <c r="AQ162" s="11"/>
      <c r="AR162" s="11"/>
      <c r="AS162" s="11"/>
      <c r="AT162" s="11"/>
      <c r="AU162" s="11"/>
      <c r="AV162" s="11"/>
      <c r="AW162" s="11"/>
      <c r="AX162" s="11"/>
      <c r="AY162" s="11"/>
      <c r="AZ162" s="11"/>
      <c r="BA162" s="11"/>
      <c r="BB162" s="11"/>
      <c r="BC162" s="11"/>
      <c r="BD162" s="11"/>
      <c r="BE162" s="11"/>
      <c r="BF162" s="11"/>
      <c r="BG162" s="11"/>
      <c r="BH162" s="11"/>
      <c r="BI162" s="11"/>
      <c r="BJ162" s="11"/>
      <c r="BK162" s="11"/>
      <c r="BL162" s="11"/>
      <c r="BM162" s="11"/>
      <c r="BN162" s="11"/>
      <c r="BO162" s="11"/>
      <c r="BP162" s="11"/>
      <c r="BQ162" s="11"/>
      <c r="BR162" s="11"/>
      <c r="BS162" s="11"/>
      <c r="BT162" s="11"/>
      <c r="BU162" s="11"/>
      <c r="BV162" s="11"/>
      <c r="BW162" s="11"/>
      <c r="BX162" s="11"/>
      <c r="BY162" s="11"/>
      <c r="BZ162" s="11"/>
    </row>
    <row r="163" spans="1:78" s="68" customFormat="1" x14ac:dyDescent="0.35">
      <c r="A163" s="69"/>
      <c r="B163" s="69"/>
      <c r="C163" s="69"/>
      <c r="D163" s="69"/>
      <c r="E163" s="69"/>
      <c r="F163" s="69"/>
      <c r="G163" s="69"/>
      <c r="H163" s="69"/>
      <c r="I163" s="69"/>
      <c r="J163" s="69"/>
      <c r="K163" s="69"/>
      <c r="L163" s="69"/>
      <c r="M163" s="69"/>
      <c r="N163" s="11"/>
      <c r="O163" s="11"/>
      <c r="P163" s="11"/>
      <c r="Q163" s="11"/>
      <c r="R163" s="11"/>
      <c r="S163" s="11"/>
      <c r="T163" s="11"/>
      <c r="U163" s="11"/>
      <c r="V163" s="11"/>
      <c r="W163" s="11"/>
      <c r="X163" s="11"/>
      <c r="Y163" s="11"/>
      <c r="Z163" s="11"/>
      <c r="AA163" s="11"/>
      <c r="AB163" s="11"/>
      <c r="AC163" s="11"/>
      <c r="AD163" s="11"/>
      <c r="AE163" s="11"/>
      <c r="AF163" s="11"/>
      <c r="AG163" s="11"/>
      <c r="AH163" s="11"/>
      <c r="AI163" s="11"/>
      <c r="AJ163" s="11"/>
      <c r="AK163" s="11"/>
      <c r="AL163" s="11"/>
      <c r="AM163" s="11"/>
      <c r="AN163" s="11"/>
      <c r="AO163" s="11"/>
      <c r="AP163" s="11"/>
      <c r="AQ163" s="11"/>
      <c r="AR163" s="11"/>
      <c r="AS163" s="11"/>
      <c r="AT163" s="11"/>
      <c r="AU163" s="11"/>
      <c r="AV163" s="11"/>
      <c r="AW163" s="11"/>
      <c r="AX163" s="11"/>
      <c r="AY163" s="11"/>
      <c r="AZ163" s="11"/>
      <c r="BA163" s="11"/>
      <c r="BB163" s="11"/>
      <c r="BC163" s="11"/>
      <c r="BD163" s="11"/>
      <c r="BE163" s="11"/>
      <c r="BF163" s="11"/>
      <c r="BG163" s="11"/>
      <c r="BH163" s="11"/>
      <c r="BI163" s="11"/>
      <c r="BJ163" s="11"/>
      <c r="BK163" s="11"/>
      <c r="BL163" s="11"/>
      <c r="BM163" s="11"/>
      <c r="BN163" s="11"/>
      <c r="BO163" s="11"/>
      <c r="BP163" s="11"/>
      <c r="BQ163" s="11"/>
      <c r="BR163" s="11"/>
      <c r="BS163" s="11"/>
      <c r="BT163" s="11"/>
      <c r="BU163" s="11"/>
      <c r="BV163" s="11"/>
      <c r="BW163" s="11"/>
      <c r="BX163" s="11"/>
      <c r="BY163" s="11"/>
      <c r="BZ163" s="11"/>
    </row>
    <row r="164" spans="1:78" s="68" customFormat="1" x14ac:dyDescent="0.35">
      <c r="A164" s="69"/>
      <c r="B164" s="69"/>
      <c r="C164" s="69"/>
      <c r="D164" s="69"/>
      <c r="E164" s="69"/>
      <c r="F164" s="69"/>
      <c r="G164" s="69"/>
      <c r="H164" s="69"/>
      <c r="I164" s="69"/>
      <c r="J164" s="69"/>
      <c r="K164" s="69"/>
      <c r="L164" s="69"/>
      <c r="M164" s="69"/>
      <c r="N164" s="11"/>
      <c r="O164" s="11"/>
      <c r="P164" s="11"/>
      <c r="Q164" s="11"/>
      <c r="R164" s="11"/>
      <c r="S164" s="11"/>
      <c r="T164" s="11"/>
      <c r="U164" s="11"/>
      <c r="V164" s="11"/>
      <c r="W164" s="11"/>
      <c r="X164" s="11"/>
      <c r="Y164" s="11"/>
      <c r="Z164" s="11"/>
      <c r="AA164" s="11"/>
      <c r="AB164" s="11"/>
      <c r="AC164" s="11"/>
      <c r="AD164" s="11"/>
      <c r="AE164" s="11"/>
      <c r="AF164" s="11"/>
      <c r="AG164" s="11"/>
      <c r="AH164" s="11"/>
      <c r="AI164" s="11"/>
      <c r="AJ164" s="11"/>
      <c r="AK164" s="11"/>
      <c r="AL164" s="11"/>
      <c r="AM164" s="11"/>
      <c r="AN164" s="11"/>
      <c r="AO164" s="11"/>
      <c r="AP164" s="11"/>
      <c r="AQ164" s="11"/>
      <c r="AR164" s="11"/>
      <c r="AS164" s="11"/>
      <c r="AT164" s="11"/>
      <c r="AU164" s="11"/>
      <c r="AV164" s="11"/>
      <c r="AW164" s="11"/>
      <c r="AX164" s="11"/>
      <c r="AY164" s="11"/>
      <c r="AZ164" s="11"/>
      <c r="BA164" s="11"/>
      <c r="BB164" s="11"/>
      <c r="BC164" s="11"/>
      <c r="BD164" s="11"/>
      <c r="BE164" s="11"/>
      <c r="BF164" s="11"/>
      <c r="BG164" s="11"/>
      <c r="BH164" s="11"/>
      <c r="BI164" s="11"/>
      <c r="BJ164" s="11"/>
      <c r="BK164" s="11"/>
      <c r="BL164" s="11"/>
      <c r="BM164" s="11"/>
      <c r="BN164" s="11"/>
      <c r="BO164" s="11"/>
      <c r="BP164" s="11"/>
      <c r="BQ164" s="11"/>
      <c r="BR164" s="11"/>
      <c r="BS164" s="11"/>
      <c r="BT164" s="11"/>
      <c r="BU164" s="11"/>
      <c r="BV164" s="11"/>
      <c r="BW164" s="11"/>
      <c r="BX164" s="11"/>
      <c r="BY164" s="11"/>
      <c r="BZ164" s="11"/>
    </row>
    <row r="165" spans="1:78" s="68" customFormat="1" x14ac:dyDescent="0.35">
      <c r="A165" s="69"/>
      <c r="B165" s="69"/>
      <c r="C165" s="69"/>
      <c r="D165" s="69"/>
      <c r="E165" s="69"/>
      <c r="F165" s="69"/>
      <c r="G165" s="69"/>
      <c r="H165" s="69"/>
      <c r="I165" s="69"/>
      <c r="J165" s="69"/>
      <c r="K165" s="69"/>
      <c r="L165" s="69"/>
      <c r="M165" s="69"/>
      <c r="N165" s="11"/>
      <c r="O165" s="11"/>
      <c r="P165" s="11"/>
      <c r="Q165" s="11"/>
      <c r="R165" s="11"/>
      <c r="S165" s="11"/>
      <c r="T165" s="11"/>
      <c r="U165" s="11"/>
      <c r="V165" s="11"/>
      <c r="W165" s="11"/>
      <c r="X165" s="11"/>
      <c r="Y165" s="11"/>
      <c r="Z165" s="11"/>
      <c r="AA165" s="11"/>
      <c r="AB165" s="11"/>
      <c r="AC165" s="11"/>
      <c r="AD165" s="11"/>
      <c r="AE165" s="11"/>
      <c r="AF165" s="11"/>
      <c r="AG165" s="11"/>
      <c r="AH165" s="11"/>
      <c r="AI165" s="11"/>
      <c r="AJ165" s="11"/>
      <c r="AK165" s="11"/>
      <c r="AL165" s="11"/>
      <c r="AM165" s="11"/>
      <c r="AN165" s="11"/>
      <c r="AO165" s="11"/>
      <c r="AP165" s="11"/>
      <c r="AQ165" s="11"/>
      <c r="AR165" s="11"/>
      <c r="AS165" s="11"/>
      <c r="AT165" s="11"/>
      <c r="AU165" s="11"/>
      <c r="AV165" s="11"/>
      <c r="AW165" s="11"/>
      <c r="AX165" s="11"/>
      <c r="AY165" s="11"/>
      <c r="AZ165" s="11"/>
      <c r="BA165" s="11"/>
      <c r="BB165" s="11"/>
      <c r="BC165" s="11"/>
      <c r="BD165" s="11"/>
      <c r="BE165" s="11"/>
      <c r="BF165" s="11"/>
      <c r="BG165" s="11"/>
      <c r="BH165" s="11"/>
      <c r="BI165" s="11"/>
      <c r="BJ165" s="11"/>
      <c r="BK165" s="11"/>
      <c r="BL165" s="11"/>
      <c r="BM165" s="11"/>
      <c r="BN165" s="11"/>
      <c r="BO165" s="11"/>
      <c r="BP165" s="11"/>
      <c r="BQ165" s="11"/>
      <c r="BR165" s="11"/>
      <c r="BS165" s="11"/>
      <c r="BT165" s="11"/>
      <c r="BU165" s="11"/>
      <c r="BV165" s="11"/>
      <c r="BW165" s="11"/>
      <c r="BX165" s="11"/>
      <c r="BY165" s="11"/>
      <c r="BZ165" s="11"/>
    </row>
    <row r="166" spans="1:78" s="68" customFormat="1" x14ac:dyDescent="0.35">
      <c r="A166" s="69"/>
      <c r="B166" s="69"/>
      <c r="C166" s="69"/>
      <c r="D166" s="69"/>
      <c r="E166" s="69"/>
      <c r="F166" s="69"/>
      <c r="G166" s="69"/>
      <c r="H166" s="69"/>
      <c r="I166" s="69"/>
      <c r="J166" s="69"/>
      <c r="K166" s="69"/>
      <c r="L166" s="69"/>
      <c r="M166" s="69"/>
      <c r="N166" s="11"/>
      <c r="O166" s="11"/>
      <c r="P166" s="11"/>
      <c r="Q166" s="11"/>
      <c r="R166" s="11"/>
      <c r="S166" s="11"/>
      <c r="T166" s="11"/>
      <c r="U166" s="11"/>
      <c r="V166" s="11"/>
      <c r="W166" s="11"/>
      <c r="X166" s="11"/>
      <c r="Y166" s="11"/>
      <c r="Z166" s="11"/>
      <c r="AA166" s="11"/>
      <c r="AB166" s="11"/>
      <c r="AC166" s="11"/>
      <c r="AD166" s="11"/>
      <c r="AE166" s="11"/>
      <c r="AF166" s="11"/>
      <c r="AG166" s="11"/>
      <c r="AH166" s="11"/>
      <c r="AI166" s="11"/>
      <c r="AJ166" s="11"/>
      <c r="AK166" s="11"/>
      <c r="AL166" s="11"/>
      <c r="AM166" s="11"/>
      <c r="AN166" s="11"/>
      <c r="AO166" s="11"/>
      <c r="AP166" s="11"/>
      <c r="AQ166" s="11"/>
      <c r="AR166" s="11"/>
      <c r="AS166" s="11"/>
      <c r="AT166" s="11"/>
      <c r="AU166" s="11"/>
      <c r="AV166" s="11"/>
      <c r="AW166" s="11"/>
      <c r="AX166" s="11"/>
      <c r="AY166" s="11"/>
      <c r="AZ166" s="11"/>
      <c r="BA166" s="11"/>
      <c r="BB166" s="11"/>
      <c r="BC166" s="11"/>
      <c r="BD166" s="11"/>
      <c r="BE166" s="11"/>
      <c r="BF166" s="11"/>
      <c r="BG166" s="11"/>
      <c r="BH166" s="11"/>
      <c r="BI166" s="11"/>
      <c r="BJ166" s="11"/>
      <c r="BK166" s="11"/>
      <c r="BL166" s="11"/>
      <c r="BM166" s="11"/>
      <c r="BN166" s="11"/>
      <c r="BO166" s="11"/>
      <c r="BP166" s="11"/>
      <c r="BQ166" s="11"/>
      <c r="BR166" s="11"/>
      <c r="BS166" s="11"/>
      <c r="BT166" s="11"/>
      <c r="BU166" s="11"/>
      <c r="BV166" s="11"/>
      <c r="BW166" s="11"/>
      <c r="BX166" s="11"/>
      <c r="BY166" s="11"/>
      <c r="BZ166" s="11"/>
    </row>
    <row r="167" spans="1:78" s="68" customFormat="1" x14ac:dyDescent="0.35">
      <c r="A167" s="69"/>
      <c r="B167" s="69"/>
      <c r="C167" s="69"/>
      <c r="D167" s="69"/>
      <c r="E167" s="69"/>
      <c r="F167" s="69"/>
      <c r="G167" s="69"/>
      <c r="H167" s="69"/>
      <c r="I167" s="69"/>
      <c r="J167" s="69"/>
      <c r="K167" s="69"/>
      <c r="L167" s="69"/>
      <c r="M167" s="69"/>
      <c r="N167" s="11"/>
      <c r="O167" s="11"/>
      <c r="P167" s="11"/>
      <c r="Q167" s="11"/>
      <c r="R167" s="11"/>
      <c r="S167" s="11"/>
      <c r="T167" s="11"/>
      <c r="U167" s="11"/>
      <c r="V167" s="11"/>
      <c r="W167" s="11"/>
      <c r="X167" s="11"/>
      <c r="Y167" s="11"/>
      <c r="Z167" s="11"/>
      <c r="AA167" s="11"/>
      <c r="AB167" s="11"/>
      <c r="AC167" s="11"/>
      <c r="AD167" s="11"/>
      <c r="AE167" s="11"/>
      <c r="AF167" s="11"/>
      <c r="AG167" s="11"/>
      <c r="AH167" s="11"/>
      <c r="AI167" s="11"/>
      <c r="AJ167" s="11"/>
      <c r="AK167" s="11"/>
      <c r="AL167" s="11"/>
      <c r="AM167" s="11"/>
      <c r="AN167" s="11"/>
      <c r="AO167" s="11"/>
      <c r="AP167" s="11"/>
      <c r="AQ167" s="11"/>
      <c r="AR167" s="11"/>
      <c r="AS167" s="11"/>
      <c r="AT167" s="11"/>
      <c r="AU167" s="11"/>
      <c r="AV167" s="11"/>
      <c r="AW167" s="11"/>
      <c r="AX167" s="11"/>
      <c r="AY167" s="11"/>
      <c r="AZ167" s="11"/>
      <c r="BA167" s="11"/>
      <c r="BB167" s="11"/>
      <c r="BC167" s="11"/>
      <c r="BD167" s="11"/>
      <c r="BE167" s="11"/>
      <c r="BF167" s="11"/>
      <c r="BG167" s="11"/>
      <c r="BH167" s="11"/>
      <c r="BI167" s="11"/>
      <c r="BJ167" s="11"/>
      <c r="BK167" s="11"/>
      <c r="BL167" s="11"/>
      <c r="BM167" s="11"/>
      <c r="BN167" s="11"/>
      <c r="BO167" s="11"/>
      <c r="BP167" s="11"/>
      <c r="BQ167" s="11"/>
      <c r="BR167" s="11"/>
      <c r="BS167" s="11"/>
      <c r="BT167" s="11"/>
      <c r="BU167" s="11"/>
      <c r="BV167" s="11"/>
      <c r="BW167" s="11"/>
      <c r="BX167" s="11"/>
      <c r="BY167" s="11"/>
      <c r="BZ167" s="11"/>
    </row>
  </sheetData>
  <autoFilter ref="A1:M55" xr:uid="{00000000-0009-0000-0000-000002000000}"/>
  <conditionalFormatting sqref="M45:M47">
    <cfRule type="colorScale" priority="165">
      <colorScale>
        <cfvo type="num" val="0"/>
        <cfvo type="num" val="1"/>
        <color rgb="FFF7ABAB"/>
        <color theme="9" tint="0.59999389629810485"/>
      </colorScale>
    </cfRule>
  </conditionalFormatting>
  <conditionalFormatting sqref="M45:M47">
    <cfRule type="iconSet" priority="166">
      <iconSet iconSet="3Symbols">
        <cfvo type="percent" val="0"/>
        <cfvo type="percent" val="33"/>
        <cfvo type="percent" val="67"/>
      </iconSet>
    </cfRule>
  </conditionalFormatting>
  <conditionalFormatting sqref="J46">
    <cfRule type="colorScale" priority="83">
      <colorScale>
        <cfvo type="num" val="0"/>
        <cfvo type="num" val="1"/>
        <color rgb="FFF7ABAB"/>
        <color theme="9" tint="0.59999389629810485"/>
      </colorScale>
    </cfRule>
  </conditionalFormatting>
  <conditionalFormatting sqref="J46">
    <cfRule type="iconSet" priority="84">
      <iconSet iconSet="3Symbols">
        <cfvo type="percent" val="0"/>
        <cfvo type="percent" val="33"/>
        <cfvo type="percent" val="67"/>
      </iconSet>
    </cfRule>
  </conditionalFormatting>
  <conditionalFormatting sqref="J11">
    <cfRule type="colorScale" priority="69">
      <colorScale>
        <cfvo type="num" val="0"/>
        <cfvo type="num" val="1"/>
        <color rgb="FFF7ABAB"/>
        <color theme="9" tint="0.59999389629810485"/>
      </colorScale>
    </cfRule>
  </conditionalFormatting>
  <conditionalFormatting sqref="J11">
    <cfRule type="iconSet" priority="70">
      <iconSet iconSet="3Symbols">
        <cfvo type="percent" val="0"/>
        <cfvo type="percent" val="33"/>
        <cfvo type="percent" val="67"/>
      </iconSet>
    </cfRule>
  </conditionalFormatting>
  <conditionalFormatting sqref="K11:L11">
    <cfRule type="colorScale" priority="71">
      <colorScale>
        <cfvo type="num" val="0"/>
        <cfvo type="num" val="1"/>
        <color rgb="FFF7ABAB"/>
        <color theme="9" tint="0.39997558519241921"/>
      </colorScale>
    </cfRule>
    <cfRule type="iconSet" priority="72">
      <iconSet iconSet="3Symbols">
        <cfvo type="percent" val="0"/>
        <cfvo type="num" val="0.33"/>
        <cfvo type="num" val="1"/>
      </iconSet>
    </cfRule>
  </conditionalFormatting>
  <conditionalFormatting sqref="J26">
    <cfRule type="colorScale" priority="61">
      <colorScale>
        <cfvo type="num" val="0"/>
        <cfvo type="num" val="1"/>
        <color rgb="FFF7ABAB"/>
        <color theme="9" tint="0.59999389629810485"/>
      </colorScale>
    </cfRule>
  </conditionalFormatting>
  <conditionalFormatting sqref="J26">
    <cfRule type="iconSet" priority="62">
      <iconSet iconSet="3Symbols">
        <cfvo type="percent" val="0"/>
        <cfvo type="percent" val="33"/>
        <cfvo type="percent" val="67"/>
      </iconSet>
    </cfRule>
  </conditionalFormatting>
  <conditionalFormatting sqref="K26:L26">
    <cfRule type="colorScale" priority="63">
      <colorScale>
        <cfvo type="num" val="0"/>
        <cfvo type="num" val="1"/>
        <color rgb="FFF7ABAB"/>
        <color theme="9" tint="0.39997558519241921"/>
      </colorScale>
    </cfRule>
    <cfRule type="iconSet" priority="64">
      <iconSet iconSet="3Symbols">
        <cfvo type="percent" val="0"/>
        <cfvo type="num" val="0.33"/>
        <cfvo type="num" val="1"/>
      </iconSet>
    </cfRule>
  </conditionalFormatting>
  <conditionalFormatting sqref="J52">
    <cfRule type="colorScale" priority="57">
      <colorScale>
        <cfvo type="num" val="0"/>
        <cfvo type="num" val="1"/>
        <color rgb="FFF7ABAB"/>
        <color theme="9" tint="0.59999389629810485"/>
      </colorScale>
    </cfRule>
  </conditionalFormatting>
  <conditionalFormatting sqref="J53">
    <cfRule type="colorScale" priority="55">
      <colorScale>
        <cfvo type="num" val="0"/>
        <cfvo type="num" val="1"/>
        <color rgb="FFF7ABAB"/>
        <color theme="9" tint="0.59999389629810485"/>
      </colorScale>
    </cfRule>
  </conditionalFormatting>
  <conditionalFormatting sqref="J53">
    <cfRule type="iconSet" priority="56">
      <iconSet iconSet="3Symbols">
        <cfvo type="percent" val="0"/>
        <cfvo type="percent" val="33"/>
        <cfvo type="percent" val="67"/>
      </iconSet>
    </cfRule>
  </conditionalFormatting>
  <conditionalFormatting sqref="J54:J55">
    <cfRule type="colorScale" priority="53">
      <colorScale>
        <cfvo type="num" val="0"/>
        <cfvo type="num" val="1"/>
        <color rgb="FFF7ABAB"/>
        <color theme="9" tint="0.59999389629810485"/>
      </colorScale>
    </cfRule>
  </conditionalFormatting>
  <conditionalFormatting sqref="J54:J55">
    <cfRule type="iconSet" priority="54">
      <iconSet iconSet="3Symbols">
        <cfvo type="percent" val="0"/>
        <cfvo type="percent" val="33"/>
        <cfvo type="percent" val="67"/>
      </iconSet>
    </cfRule>
  </conditionalFormatting>
  <conditionalFormatting sqref="F55:J55 K52:L54">
    <cfRule type="colorScale" priority="59">
      <colorScale>
        <cfvo type="num" val="0"/>
        <cfvo type="num" val="1"/>
        <color rgb="FFF7ABAB"/>
        <color theme="9" tint="0.39997558519241921"/>
      </colorScale>
    </cfRule>
    <cfRule type="iconSet" priority="60">
      <iconSet iconSet="3Symbols">
        <cfvo type="percent" val="0"/>
        <cfvo type="num" val="0.33"/>
        <cfvo type="num" val="1"/>
      </iconSet>
    </cfRule>
  </conditionalFormatting>
  <conditionalFormatting sqref="K27:L27">
    <cfRule type="colorScale" priority="47">
      <colorScale>
        <cfvo type="num" val="0"/>
        <cfvo type="num" val="1"/>
        <color rgb="FFF7ABAB"/>
        <color theme="9" tint="0.39997558519241921"/>
      </colorScale>
    </cfRule>
    <cfRule type="iconSet" priority="48">
      <iconSet iconSet="3Symbols">
        <cfvo type="percent" val="0"/>
        <cfvo type="num" val="0.33"/>
        <cfvo type="num" val="1"/>
      </iconSet>
    </cfRule>
  </conditionalFormatting>
  <conditionalFormatting sqref="K37:L37">
    <cfRule type="colorScale" priority="45">
      <colorScale>
        <cfvo type="num" val="0"/>
        <cfvo type="num" val="1"/>
        <color rgb="FFF7ABAB"/>
        <color theme="9" tint="0.39997558519241921"/>
      </colorScale>
    </cfRule>
    <cfRule type="iconSet" priority="46">
      <iconSet iconSet="3Symbols">
        <cfvo type="percent" val="0"/>
        <cfvo type="num" val="0.33"/>
        <cfvo type="num" val="1"/>
      </iconSet>
    </cfRule>
  </conditionalFormatting>
  <conditionalFormatting sqref="J45">
    <cfRule type="colorScale" priority="41">
      <colorScale>
        <cfvo type="num" val="0"/>
        <cfvo type="num" val="1"/>
        <color rgb="FFF7ABAB"/>
        <color theme="9" tint="0.59999389629810485"/>
      </colorScale>
    </cfRule>
  </conditionalFormatting>
  <conditionalFormatting sqref="J45">
    <cfRule type="iconSet" priority="42">
      <iconSet iconSet="3Symbols">
        <cfvo type="percent" val="0"/>
        <cfvo type="percent" val="33"/>
        <cfvo type="percent" val="67"/>
      </iconSet>
    </cfRule>
  </conditionalFormatting>
  <conditionalFormatting sqref="K15:L15">
    <cfRule type="colorScale" priority="37">
      <colorScale>
        <cfvo type="num" val="0"/>
        <cfvo type="num" val="1"/>
        <color rgb="FFF7ABAB"/>
        <color theme="9" tint="0.39997558519241921"/>
      </colorScale>
    </cfRule>
    <cfRule type="iconSet" priority="38">
      <iconSet iconSet="3Symbols">
        <cfvo type="percent" val="0"/>
        <cfvo type="num" val="0.33"/>
        <cfvo type="num" val="1"/>
      </iconSet>
    </cfRule>
  </conditionalFormatting>
  <conditionalFormatting sqref="I55">
    <cfRule type="colorScale" priority="33">
      <colorScale>
        <cfvo type="num" val="0"/>
        <cfvo type="num" val="1"/>
        <color rgb="FFF7ABAB"/>
        <color theme="9" tint="0.59999389629810485"/>
      </colorScale>
    </cfRule>
  </conditionalFormatting>
  <conditionalFormatting sqref="I55">
    <cfRule type="iconSet" priority="34">
      <iconSet iconSet="3Symbols">
        <cfvo type="percent" val="0"/>
        <cfvo type="percent" val="33"/>
        <cfvo type="percent" val="67"/>
      </iconSet>
    </cfRule>
  </conditionalFormatting>
  <conditionalFormatting sqref="I55">
    <cfRule type="colorScale" priority="31">
      <colorScale>
        <cfvo type="num" val="0"/>
        <cfvo type="num" val="1"/>
        <color rgb="FFF7ABAB"/>
        <color theme="9" tint="0.59999389629810485"/>
      </colorScale>
    </cfRule>
  </conditionalFormatting>
  <conditionalFormatting sqref="I55">
    <cfRule type="iconSet" priority="32">
      <iconSet iconSet="3Symbols">
        <cfvo type="percent" val="0"/>
        <cfvo type="percent" val="33"/>
        <cfvo type="percent" val="67"/>
      </iconSet>
    </cfRule>
  </conditionalFormatting>
  <conditionalFormatting sqref="H55">
    <cfRule type="colorScale" priority="29">
      <colorScale>
        <cfvo type="num" val="0"/>
        <cfvo type="num" val="1"/>
        <color rgb="FFF7ABAB"/>
        <color theme="9" tint="0.59999389629810485"/>
      </colorScale>
    </cfRule>
  </conditionalFormatting>
  <conditionalFormatting sqref="H55">
    <cfRule type="iconSet" priority="30">
      <iconSet iconSet="3Symbols">
        <cfvo type="percent" val="0"/>
        <cfvo type="percent" val="33"/>
        <cfvo type="percent" val="67"/>
      </iconSet>
    </cfRule>
  </conditionalFormatting>
  <conditionalFormatting sqref="I55">
    <cfRule type="colorScale" priority="27">
      <colorScale>
        <cfvo type="num" val="0"/>
        <cfvo type="num" val="1"/>
        <color rgb="FFF7ABAB"/>
        <color theme="9" tint="0.59999389629810485"/>
      </colorScale>
    </cfRule>
  </conditionalFormatting>
  <conditionalFormatting sqref="I55">
    <cfRule type="iconSet" priority="28">
      <iconSet iconSet="3Symbols">
        <cfvo type="percent" val="0"/>
        <cfvo type="percent" val="33"/>
        <cfvo type="percent" val="67"/>
      </iconSet>
    </cfRule>
  </conditionalFormatting>
  <conditionalFormatting sqref="H55">
    <cfRule type="colorScale" priority="25">
      <colorScale>
        <cfvo type="num" val="0"/>
        <cfvo type="num" val="1"/>
        <color rgb="FFF7ABAB"/>
        <color theme="9" tint="0.59999389629810485"/>
      </colorScale>
    </cfRule>
  </conditionalFormatting>
  <conditionalFormatting sqref="H55">
    <cfRule type="iconSet" priority="26">
      <iconSet iconSet="3Symbols">
        <cfvo type="percent" val="0"/>
        <cfvo type="percent" val="33"/>
        <cfvo type="percent" val="67"/>
      </iconSet>
    </cfRule>
  </conditionalFormatting>
  <conditionalFormatting sqref="H55">
    <cfRule type="colorScale" priority="23">
      <colorScale>
        <cfvo type="num" val="0"/>
        <cfvo type="num" val="1"/>
        <color rgb="FFF7ABAB"/>
        <color theme="9" tint="0.59999389629810485"/>
      </colorScale>
    </cfRule>
  </conditionalFormatting>
  <conditionalFormatting sqref="H55">
    <cfRule type="iconSet" priority="24">
      <iconSet iconSet="3Symbols">
        <cfvo type="percent" val="0"/>
        <cfvo type="percent" val="33"/>
        <cfvo type="percent" val="67"/>
      </iconSet>
    </cfRule>
  </conditionalFormatting>
  <conditionalFormatting sqref="G55">
    <cfRule type="colorScale" priority="21">
      <colorScale>
        <cfvo type="num" val="0"/>
        <cfvo type="num" val="1"/>
        <color rgb="FFF7ABAB"/>
        <color theme="9" tint="0.59999389629810485"/>
      </colorScale>
    </cfRule>
  </conditionalFormatting>
  <conditionalFormatting sqref="G55">
    <cfRule type="iconSet" priority="22">
      <iconSet iconSet="3Symbols">
        <cfvo type="percent" val="0"/>
        <cfvo type="percent" val="33"/>
        <cfvo type="percent" val="67"/>
      </iconSet>
    </cfRule>
  </conditionalFormatting>
  <conditionalFormatting sqref="H55">
    <cfRule type="colorScale" priority="19">
      <colorScale>
        <cfvo type="num" val="0"/>
        <cfvo type="num" val="1"/>
        <color rgb="FFF7ABAB"/>
        <color theme="9" tint="0.59999389629810485"/>
      </colorScale>
    </cfRule>
  </conditionalFormatting>
  <conditionalFormatting sqref="H55">
    <cfRule type="iconSet" priority="20">
      <iconSet iconSet="3Symbols">
        <cfvo type="percent" val="0"/>
        <cfvo type="percent" val="33"/>
        <cfvo type="percent" val="67"/>
      </iconSet>
    </cfRule>
  </conditionalFormatting>
  <conditionalFormatting sqref="G55">
    <cfRule type="colorScale" priority="17">
      <colorScale>
        <cfvo type="num" val="0"/>
        <cfvo type="num" val="1"/>
        <color rgb="FFF7ABAB"/>
        <color theme="9" tint="0.59999389629810485"/>
      </colorScale>
    </cfRule>
  </conditionalFormatting>
  <conditionalFormatting sqref="G55">
    <cfRule type="iconSet" priority="18">
      <iconSet iconSet="3Symbols">
        <cfvo type="percent" val="0"/>
        <cfvo type="percent" val="33"/>
        <cfvo type="percent" val="67"/>
      </iconSet>
    </cfRule>
  </conditionalFormatting>
  <conditionalFormatting sqref="G55">
    <cfRule type="colorScale" priority="15">
      <colorScale>
        <cfvo type="num" val="0"/>
        <cfvo type="num" val="1"/>
        <color rgb="FFF7ABAB"/>
        <color theme="9" tint="0.59999389629810485"/>
      </colorScale>
    </cfRule>
  </conditionalFormatting>
  <conditionalFormatting sqref="G55">
    <cfRule type="iconSet" priority="16">
      <iconSet iconSet="3Symbols">
        <cfvo type="percent" val="0"/>
        <cfvo type="percent" val="33"/>
        <cfvo type="percent" val="67"/>
      </iconSet>
    </cfRule>
  </conditionalFormatting>
  <conditionalFormatting sqref="F55">
    <cfRule type="colorScale" priority="13">
      <colorScale>
        <cfvo type="num" val="0"/>
        <cfvo type="num" val="1"/>
        <color rgb="FFF7ABAB"/>
        <color theme="9" tint="0.59999389629810485"/>
      </colorScale>
    </cfRule>
  </conditionalFormatting>
  <conditionalFormatting sqref="F55">
    <cfRule type="iconSet" priority="14">
      <iconSet iconSet="3Symbols">
        <cfvo type="percent" val="0"/>
        <cfvo type="percent" val="33"/>
        <cfvo type="percent" val="67"/>
      </iconSet>
    </cfRule>
  </conditionalFormatting>
  <conditionalFormatting sqref="G55">
    <cfRule type="colorScale" priority="11">
      <colorScale>
        <cfvo type="num" val="0"/>
        <cfvo type="num" val="1"/>
        <color rgb="FFF7ABAB"/>
        <color theme="9" tint="0.59999389629810485"/>
      </colorScale>
    </cfRule>
  </conditionalFormatting>
  <conditionalFormatting sqref="G55">
    <cfRule type="iconSet" priority="12">
      <iconSet iconSet="3Symbols">
        <cfvo type="percent" val="0"/>
        <cfvo type="percent" val="33"/>
        <cfvo type="percent" val="67"/>
      </iconSet>
    </cfRule>
  </conditionalFormatting>
  <conditionalFormatting sqref="F55">
    <cfRule type="colorScale" priority="9">
      <colorScale>
        <cfvo type="num" val="0"/>
        <cfvo type="num" val="1"/>
        <color rgb="FFF7ABAB"/>
        <color theme="9" tint="0.59999389629810485"/>
      </colorScale>
    </cfRule>
  </conditionalFormatting>
  <conditionalFormatting sqref="F55">
    <cfRule type="iconSet" priority="10">
      <iconSet iconSet="3Symbols">
        <cfvo type="percent" val="0"/>
        <cfvo type="percent" val="33"/>
        <cfvo type="percent" val="67"/>
      </iconSet>
    </cfRule>
  </conditionalFormatting>
  <conditionalFormatting sqref="F55">
    <cfRule type="colorScale" priority="7">
      <colorScale>
        <cfvo type="num" val="0"/>
        <cfvo type="num" val="1"/>
        <color rgb="FFF7ABAB"/>
        <color theme="9" tint="0.59999389629810485"/>
      </colorScale>
    </cfRule>
  </conditionalFormatting>
  <conditionalFormatting sqref="F55">
    <cfRule type="iconSet" priority="8">
      <iconSet iconSet="3Symbols">
        <cfvo type="percent" val="0"/>
        <cfvo type="percent" val="33"/>
        <cfvo type="percent" val="67"/>
      </iconSet>
    </cfRule>
  </conditionalFormatting>
  <conditionalFormatting sqref="E55">
    <cfRule type="colorScale" priority="5">
      <colorScale>
        <cfvo type="num" val="0"/>
        <cfvo type="num" val="1"/>
        <color rgb="FFF7ABAB"/>
        <color theme="9" tint="0.59999389629810485"/>
      </colorScale>
    </cfRule>
  </conditionalFormatting>
  <conditionalFormatting sqref="E55">
    <cfRule type="iconSet" priority="6">
      <iconSet iconSet="3Symbols">
        <cfvo type="percent" val="0"/>
        <cfvo type="percent" val="33"/>
        <cfvo type="percent" val="67"/>
      </iconSet>
    </cfRule>
  </conditionalFormatting>
  <conditionalFormatting sqref="K55">
    <cfRule type="colorScale" priority="3">
      <colorScale>
        <cfvo type="num" val="0"/>
        <cfvo type="num" val="1"/>
        <color rgb="FFF7ABAB"/>
        <color theme="9" tint="0.39997558519241921"/>
      </colorScale>
    </cfRule>
    <cfRule type="iconSet" priority="4">
      <iconSet iconSet="3Symbols">
        <cfvo type="percent" val="0"/>
        <cfvo type="num" val="0.33"/>
        <cfvo type="num" val="1"/>
      </iconSet>
    </cfRule>
  </conditionalFormatting>
  <conditionalFormatting sqref="L55">
    <cfRule type="colorScale" priority="1">
      <colorScale>
        <cfvo type="num" val="0"/>
        <cfvo type="num" val="1"/>
        <color rgb="FFF7ABAB"/>
        <color theme="9" tint="0.39997558519241921"/>
      </colorScale>
    </cfRule>
    <cfRule type="iconSet" priority="2">
      <iconSet iconSet="3Symbols">
        <cfvo type="percent" val="0"/>
        <cfvo type="num" val="0.33"/>
        <cfvo type="num" val="1"/>
      </iconSet>
    </cfRule>
  </conditionalFormatting>
  <conditionalFormatting sqref="L43:L44">
    <cfRule type="colorScale" priority="493">
      <colorScale>
        <cfvo type="num" val="0"/>
        <cfvo type="num" val="1"/>
        <color rgb="FFF7ABAB"/>
        <color theme="9" tint="0.39997558519241921"/>
      </colorScale>
    </cfRule>
    <cfRule type="iconSet" priority="494">
      <iconSet iconSet="3Symbols">
        <cfvo type="percent" val="0"/>
        <cfvo type="num" val="0.33"/>
        <cfvo type="num" val="1"/>
      </iconSet>
    </cfRule>
  </conditionalFormatting>
  <conditionalFormatting sqref="K56:L56 K2:L8 K45:L51 L41:L42 K12:L14 K16:L25 K28:L36 K10:L10 K38:L40">
    <cfRule type="colorScale" priority="495">
      <colorScale>
        <cfvo type="num" val="0"/>
        <cfvo type="num" val="1"/>
        <color rgb="FFF7ABAB"/>
        <color theme="9" tint="0.39997558519241921"/>
      </colorScale>
    </cfRule>
    <cfRule type="iconSet" priority="496">
      <iconSet iconSet="3Symbols">
        <cfvo type="percent" val="0"/>
        <cfvo type="num" val="0.33"/>
        <cfvo type="num" val="1"/>
      </iconSet>
    </cfRule>
  </conditionalFormatting>
  <conditionalFormatting sqref="J52">
    <cfRule type="iconSet" priority="497">
      <iconSet iconSet="3Symbols">
        <cfvo type="percent" val="0"/>
        <cfvo type="percent" val="33"/>
        <cfvo type="percent" val="67"/>
      </iconSet>
    </cfRule>
  </conditionalFormatting>
  <conditionalFormatting sqref="K9:L9">
    <cfRule type="colorScale" priority="500">
      <colorScale>
        <cfvo type="num" val="0"/>
        <cfvo type="num" val="1"/>
        <color rgb="FFF7ABAB"/>
        <color theme="9" tint="0.39997558519241921"/>
      </colorScale>
    </cfRule>
    <cfRule type="iconSet" priority="501">
      <iconSet iconSet="3Symbols">
        <cfvo type="percent" val="0"/>
        <cfvo type="num" val="0.33"/>
        <cfvo type="num" val="1"/>
      </iconSet>
    </cfRule>
  </conditionalFormatting>
  <pageMargins left="0.7" right="0.7" top="0.75" bottom="0.75" header="0.3" footer="0.3"/>
  <pageSetup paperSize="8" scale="15"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J182"/>
  <sheetViews>
    <sheetView zoomScale="60" zoomScaleNormal="60" workbookViewId="0">
      <selection activeCell="D10" sqref="D10"/>
    </sheetView>
  </sheetViews>
  <sheetFormatPr defaultColWidth="9.453125" defaultRowHeight="14.5" outlineLevelRow="2" x14ac:dyDescent="0.35"/>
  <cols>
    <col min="1" max="1" width="3.453125" style="30" customWidth="1"/>
    <col min="2" max="2" width="5.453125" style="30" customWidth="1"/>
    <col min="3" max="3" width="12.453125" style="3" customWidth="1"/>
    <col min="4" max="4" width="60.54296875" style="3" customWidth="1"/>
    <col min="5" max="6" width="16" style="3" customWidth="1"/>
    <col min="7" max="11" width="16" style="2" customWidth="1"/>
    <col min="12" max="16384" width="9.453125" style="77"/>
  </cols>
  <sheetData>
    <row r="1" spans="1:36" s="86" customFormat="1" ht="37.5" customHeight="1" thickBot="1" x14ac:dyDescent="0.55000000000000004">
      <c r="A1" s="38"/>
      <c r="B1" s="38"/>
      <c r="C1" s="38" t="s">
        <v>407</v>
      </c>
      <c r="D1" s="39" t="s">
        <v>70</v>
      </c>
      <c r="E1" s="40"/>
      <c r="F1" s="40"/>
      <c r="G1" s="41"/>
      <c r="H1" s="41"/>
      <c r="I1" s="41"/>
      <c r="J1" s="41"/>
      <c r="K1" s="41"/>
      <c r="U1" s="87"/>
      <c r="V1" s="87"/>
      <c r="W1" s="87"/>
      <c r="X1" s="88"/>
      <c r="Y1" s="88"/>
      <c r="Z1" s="88"/>
      <c r="AA1" s="88"/>
      <c r="AB1" s="88"/>
      <c r="AC1" s="88"/>
      <c r="AE1" s="89"/>
      <c r="AF1" s="88"/>
      <c r="AG1" s="88"/>
      <c r="AH1" s="88"/>
      <c r="AI1" s="88"/>
      <c r="AJ1" s="88"/>
    </row>
    <row r="2" spans="1:36" ht="26.25" customHeight="1" thickTop="1" thickBot="1" x14ac:dyDescent="0.4">
      <c r="C2" s="30"/>
      <c r="D2" s="30"/>
      <c r="E2" s="30"/>
      <c r="F2" s="30"/>
      <c r="G2" s="30"/>
      <c r="H2" s="30"/>
      <c r="I2" s="30"/>
      <c r="J2" s="30"/>
      <c r="K2" s="30"/>
      <c r="U2" s="81"/>
      <c r="V2" s="81"/>
      <c r="W2" s="81"/>
      <c r="X2" s="81"/>
      <c r="Y2" s="81"/>
      <c r="Z2" s="81"/>
      <c r="AA2" s="81"/>
      <c r="AB2" s="79"/>
      <c r="AC2" s="79"/>
      <c r="AE2" s="81"/>
      <c r="AF2" s="81"/>
      <c r="AG2" s="81"/>
      <c r="AH2" s="81"/>
      <c r="AI2" s="79"/>
      <c r="AJ2" s="79"/>
    </row>
    <row r="3" spans="1:36" ht="17.25" customHeight="1" thickBot="1" x14ac:dyDescent="0.4">
      <c r="C3" s="43" t="s">
        <v>408</v>
      </c>
      <c r="D3" s="37" t="s">
        <v>409</v>
      </c>
      <c r="E3" s="29">
        <f>VLOOKUP(C4,overview_of_services!$B$2:$L$50,11,FALSE)</f>
        <v>1</v>
      </c>
      <c r="F3" s="30"/>
      <c r="G3" s="33"/>
      <c r="H3" s="33"/>
      <c r="I3" s="33"/>
      <c r="J3" s="33"/>
      <c r="K3" s="33"/>
    </row>
    <row r="4" spans="1:36" s="78" customFormat="1" ht="36.75" customHeight="1" thickBot="1" x14ac:dyDescent="0.7">
      <c r="A4" s="30"/>
      <c r="B4" s="47" t="s">
        <v>410</v>
      </c>
      <c r="C4" s="42" t="s">
        <v>60</v>
      </c>
      <c r="D4" s="72" t="str">
        <f>VLOOKUP(C4,overview_of_services!$B$2:$I$50,3,FALSE)</f>
        <v>Heat emission control</v>
      </c>
      <c r="E4" s="73"/>
      <c r="F4" s="105" t="s">
        <v>411</v>
      </c>
      <c r="G4" s="145" t="str">
        <f>VLOOKUP(C4,overview_of_services!$B$2:$I$50,2,FALSE)</f>
        <v>Heat control - demand side</v>
      </c>
      <c r="H4" s="145"/>
      <c r="I4" s="105"/>
      <c r="J4" s="27"/>
      <c r="K4" s="27"/>
    </row>
    <row r="5" spans="1:36" ht="5.25" customHeight="1" x14ac:dyDescent="0.35">
      <c r="C5" s="34"/>
      <c r="D5" s="34"/>
      <c r="E5" s="34"/>
      <c r="F5" s="34"/>
      <c r="G5" s="34"/>
      <c r="H5" s="34"/>
      <c r="I5" s="34"/>
      <c r="J5" s="34"/>
      <c r="K5" s="34"/>
    </row>
    <row r="6" spans="1:36" ht="20.25" customHeight="1" outlineLevel="1" x14ac:dyDescent="0.35">
      <c r="C6" s="142" t="s">
        <v>412</v>
      </c>
      <c r="D6" s="142"/>
      <c r="E6" s="144" t="s">
        <v>413</v>
      </c>
      <c r="F6" s="144"/>
      <c r="G6" s="144"/>
      <c r="H6" s="144"/>
      <c r="I6" s="144"/>
      <c r="J6" s="144"/>
      <c r="K6" s="144"/>
    </row>
    <row r="7" spans="1:36" ht="36.75" customHeight="1" outlineLevel="1" thickBot="1" x14ac:dyDescent="0.4">
      <c r="C7" s="143"/>
      <c r="D7" s="143"/>
      <c r="E7" s="35" t="s">
        <v>414</v>
      </c>
      <c r="F7" s="35" t="s">
        <v>415</v>
      </c>
      <c r="G7" s="35" t="s">
        <v>416</v>
      </c>
      <c r="H7" s="35" t="s">
        <v>417</v>
      </c>
      <c r="I7" s="35" t="s">
        <v>418</v>
      </c>
      <c r="J7" s="35" t="s">
        <v>419</v>
      </c>
      <c r="K7" s="35" t="s">
        <v>420</v>
      </c>
    </row>
    <row r="8" spans="1:36" s="78" customFormat="1" ht="35.25" customHeight="1" outlineLevel="1" thickTop="1" x14ac:dyDescent="0.35">
      <c r="A8" s="30"/>
      <c r="B8" s="30"/>
      <c r="C8" s="44" t="s">
        <v>421</v>
      </c>
      <c r="D8" s="29" t="str">
        <f>VLOOKUP(C4,overview_of_services!$B$2:$I$50,4,FALSE)</f>
        <v>No automatic control</v>
      </c>
      <c r="E8" s="36">
        <v>0</v>
      </c>
      <c r="F8" s="36">
        <v>0</v>
      </c>
      <c r="G8" s="36">
        <v>0</v>
      </c>
      <c r="H8" s="36">
        <v>0</v>
      </c>
      <c r="I8" s="36">
        <v>0</v>
      </c>
      <c r="J8" s="36">
        <v>0</v>
      </c>
      <c r="K8" s="36">
        <v>0</v>
      </c>
      <c r="R8" s="77"/>
      <c r="S8" s="77"/>
      <c r="T8" s="77"/>
    </row>
    <row r="9" spans="1:36" s="78" customFormat="1" ht="35.25" customHeight="1" outlineLevel="1" x14ac:dyDescent="0.35">
      <c r="A9" s="30"/>
      <c r="B9" s="30"/>
      <c r="C9" s="45" t="s">
        <v>422</v>
      </c>
      <c r="D9" s="1" t="str">
        <f>VLOOKUP(C4,overview_of_services!$B$2:$I$50,5,FALSE)</f>
        <v>Central automatic control (e.g. central thermostat)</v>
      </c>
      <c r="E9" s="36">
        <v>1</v>
      </c>
      <c r="F9" s="36">
        <v>0</v>
      </c>
      <c r="G9" s="36">
        <v>1</v>
      </c>
      <c r="H9" s="36">
        <v>1</v>
      </c>
      <c r="I9" s="36">
        <v>1</v>
      </c>
      <c r="J9" s="36">
        <v>0</v>
      </c>
      <c r="K9" s="36">
        <v>0</v>
      </c>
      <c r="R9" s="77"/>
      <c r="S9" s="77"/>
      <c r="T9" s="77"/>
    </row>
    <row r="10" spans="1:36" s="78" customFormat="1" ht="82.5" customHeight="1" outlineLevel="1" x14ac:dyDescent="0.35">
      <c r="A10" s="30"/>
      <c r="B10" s="30"/>
      <c r="C10" s="45" t="s">
        <v>423</v>
      </c>
      <c r="D10" s="1" t="str">
        <f>VLOOKUP(C4,overview_of_services!$B$2:$I$50,6,FALSE)</f>
        <v>Individual room control (e.g. thermostatic valves, or electronic controller)</v>
      </c>
      <c r="E10" s="36">
        <v>2</v>
      </c>
      <c r="F10" s="36">
        <v>0</v>
      </c>
      <c r="G10" s="36">
        <v>2</v>
      </c>
      <c r="H10" s="36">
        <v>2</v>
      </c>
      <c r="I10" s="36">
        <v>2</v>
      </c>
      <c r="J10" s="36">
        <v>0</v>
      </c>
      <c r="K10" s="36">
        <v>0</v>
      </c>
      <c r="R10" s="77"/>
      <c r="S10" s="77"/>
      <c r="T10" s="77"/>
      <c r="AA10" s="82"/>
      <c r="AH10" s="82"/>
    </row>
    <row r="11" spans="1:36" s="78" customFormat="1" ht="35.25" customHeight="1" outlineLevel="1" x14ac:dyDescent="0.35">
      <c r="A11" s="30"/>
      <c r="B11" s="30"/>
      <c r="C11" s="45" t="s">
        <v>424</v>
      </c>
      <c r="D11" s="1" t="str">
        <f>VLOOKUP(C4,overview_of_services!$B$2:$I$50,7,FALSE)</f>
        <v>Individual room control with communication between controllers and to BACS</v>
      </c>
      <c r="E11" s="36">
        <v>2</v>
      </c>
      <c r="F11" s="36">
        <v>0</v>
      </c>
      <c r="G11" s="36">
        <v>2</v>
      </c>
      <c r="H11" s="36">
        <v>3</v>
      </c>
      <c r="I11" s="36">
        <v>2</v>
      </c>
      <c r="J11" s="36">
        <v>1</v>
      </c>
      <c r="K11" s="36">
        <v>0</v>
      </c>
      <c r="R11" s="77"/>
      <c r="S11" s="77"/>
      <c r="T11" s="77"/>
      <c r="AA11" s="82"/>
      <c r="AH11" s="82"/>
    </row>
    <row r="12" spans="1:36" s="78" customFormat="1" ht="21" outlineLevel="1" x14ac:dyDescent="0.35">
      <c r="A12" s="30"/>
      <c r="B12" s="30"/>
      <c r="C12" s="45" t="s">
        <v>425</v>
      </c>
      <c r="D12" s="1" t="str">
        <f>VLOOKUP(C4,overview_of_services!$B$2:$I$50,8,FALSE)</f>
        <v>Individual room control with communication and occupancy detection</v>
      </c>
      <c r="E12" s="48">
        <v>3</v>
      </c>
      <c r="F12" s="36">
        <v>0</v>
      </c>
      <c r="G12" s="36">
        <v>2</v>
      </c>
      <c r="H12" s="36">
        <v>3</v>
      </c>
      <c r="I12" s="36">
        <v>2</v>
      </c>
      <c r="J12" s="36">
        <v>1</v>
      </c>
      <c r="K12" s="36">
        <v>0</v>
      </c>
      <c r="R12" s="77"/>
      <c r="S12" s="77"/>
      <c r="T12" s="77"/>
      <c r="AA12" s="82"/>
      <c r="AH12" s="82"/>
    </row>
    <row r="13" spans="1:36" s="78" customFormat="1" ht="6" hidden="1" customHeight="1" outlineLevel="2" x14ac:dyDescent="0.35">
      <c r="A13" s="30"/>
      <c r="B13" s="30"/>
      <c r="C13" s="31"/>
      <c r="D13" s="31"/>
      <c r="E13" s="32"/>
      <c r="F13" s="32"/>
      <c r="G13" s="32"/>
      <c r="H13" s="32"/>
      <c r="I13" s="32"/>
      <c r="J13" s="32"/>
      <c r="K13" s="32"/>
    </row>
    <row r="14" spans="1:36" s="78" customFormat="1" ht="30.75" hidden="1" customHeight="1" outlineLevel="2" x14ac:dyDescent="0.4">
      <c r="A14" s="30"/>
      <c r="B14" s="30"/>
      <c r="C14" s="28"/>
      <c r="D14" s="28" t="s">
        <v>426</v>
      </c>
      <c r="E14" s="4"/>
      <c r="F14" s="6"/>
      <c r="G14" s="6"/>
      <c r="H14" s="6"/>
      <c r="I14" s="6"/>
      <c r="J14" s="6"/>
      <c r="K14" s="6"/>
    </row>
    <row r="15" spans="1:36" s="78" customFormat="1" ht="30.75" hidden="1" customHeight="1" outlineLevel="2" x14ac:dyDescent="0.4">
      <c r="A15" s="30"/>
      <c r="B15" s="30"/>
      <c r="C15" s="28"/>
      <c r="D15" s="28" t="s">
        <v>427</v>
      </c>
      <c r="E15" s="4" t="s">
        <v>68</v>
      </c>
      <c r="F15" s="5"/>
      <c r="G15" s="6"/>
      <c r="H15" s="6"/>
      <c r="I15" s="6"/>
      <c r="J15" s="6"/>
      <c r="K15" s="6"/>
    </row>
    <row r="16" spans="1:36" s="78" customFormat="1" ht="30.75" hidden="1" customHeight="1" outlineLevel="2" x14ac:dyDescent="0.35">
      <c r="A16" s="30"/>
      <c r="B16" s="30"/>
      <c r="C16" s="28"/>
      <c r="D16" s="28"/>
      <c r="E16" s="94"/>
      <c r="F16" s="94"/>
      <c r="G16" s="94"/>
      <c r="H16" s="94"/>
      <c r="I16" s="94"/>
      <c r="J16" s="94"/>
      <c r="K16" s="94"/>
    </row>
    <row r="17" spans="1:11" s="78" customFormat="1" ht="30.65" hidden="1" customHeight="1" outlineLevel="2" x14ac:dyDescent="0.35">
      <c r="A17" s="30"/>
      <c r="B17" s="30"/>
      <c r="C17" s="28"/>
      <c r="D17" s="28"/>
      <c r="E17" s="94"/>
      <c r="F17" s="94"/>
      <c r="G17" s="94"/>
      <c r="H17" s="94"/>
      <c r="I17" s="94"/>
      <c r="J17" s="94"/>
      <c r="K17" s="94"/>
    </row>
    <row r="18" spans="1:11" outlineLevel="1" collapsed="1" x14ac:dyDescent="0.35">
      <c r="C18" s="30"/>
      <c r="D18" s="30"/>
      <c r="E18" s="30"/>
      <c r="F18" s="30"/>
      <c r="G18" s="33"/>
      <c r="H18" s="33"/>
      <c r="I18" s="33"/>
      <c r="J18" s="33"/>
      <c r="K18" s="33"/>
    </row>
    <row r="19" spans="1:11" ht="15" outlineLevel="1" thickBot="1" x14ac:dyDescent="0.4">
      <c r="C19" s="30"/>
      <c r="D19" s="30"/>
      <c r="E19" s="30"/>
      <c r="F19" s="30"/>
      <c r="G19" s="33"/>
      <c r="H19" s="33"/>
      <c r="I19" s="33"/>
      <c r="J19" s="33"/>
      <c r="K19" s="33"/>
    </row>
    <row r="20" spans="1:11" ht="15" thickBot="1" x14ac:dyDescent="0.4">
      <c r="C20" s="43" t="s">
        <v>408</v>
      </c>
      <c r="D20" s="37" t="s">
        <v>409</v>
      </c>
      <c r="E20" s="29">
        <f>VLOOKUP(C21,overview_of_services!$B$2:$L$50,11,FALSE)</f>
        <v>1</v>
      </c>
      <c r="F20" s="30"/>
      <c r="G20" s="33"/>
      <c r="H20" s="33"/>
      <c r="I20" s="33"/>
      <c r="J20" s="33"/>
      <c r="K20" s="33"/>
    </row>
    <row r="21" spans="1:11" s="78" customFormat="1" ht="36.75" customHeight="1" thickBot="1" x14ac:dyDescent="0.7">
      <c r="A21" s="30"/>
      <c r="B21" s="47" t="s">
        <v>410</v>
      </c>
      <c r="C21" s="42" t="s">
        <v>71</v>
      </c>
      <c r="D21" s="46" t="str">
        <f>VLOOKUP(C21,overview_of_services!$B$2:$I$50,3,FALSE)</f>
        <v>Emission control for TABS (heating mode)</v>
      </c>
      <c r="E21" s="73"/>
      <c r="F21" s="105" t="s">
        <v>411</v>
      </c>
      <c r="G21" s="145" t="str">
        <f>VLOOKUP(C21,overview_of_services!$B$2:$I$50,2,FALSE)</f>
        <v>Heat control - demand side</v>
      </c>
      <c r="H21" s="145"/>
      <c r="I21" s="105"/>
      <c r="J21" s="27"/>
      <c r="K21" s="27"/>
    </row>
    <row r="22" spans="1:11" ht="5.25" customHeight="1" x14ac:dyDescent="0.35">
      <c r="C22" s="34"/>
      <c r="D22" s="34"/>
      <c r="E22" s="34"/>
      <c r="F22" s="34"/>
      <c r="G22" s="34"/>
      <c r="H22" s="34"/>
      <c r="I22" s="34"/>
      <c r="J22" s="34"/>
      <c r="K22" s="34"/>
    </row>
    <row r="23" spans="1:11" ht="20.25" customHeight="1" outlineLevel="1" x14ac:dyDescent="0.35">
      <c r="C23" s="142" t="s">
        <v>412</v>
      </c>
      <c r="D23" s="142"/>
      <c r="E23" s="144" t="s">
        <v>413</v>
      </c>
      <c r="F23" s="144"/>
      <c r="G23" s="144"/>
      <c r="H23" s="144"/>
      <c r="I23" s="144"/>
      <c r="J23" s="144"/>
      <c r="K23" s="144"/>
    </row>
    <row r="24" spans="1:11" ht="36.75" customHeight="1" outlineLevel="1" thickBot="1" x14ac:dyDescent="0.4">
      <c r="C24" s="143"/>
      <c r="D24" s="143"/>
      <c r="E24" s="35" t="s">
        <v>414</v>
      </c>
      <c r="F24" s="35" t="s">
        <v>415</v>
      </c>
      <c r="G24" s="35" t="s">
        <v>416</v>
      </c>
      <c r="H24" s="35" t="s">
        <v>417</v>
      </c>
      <c r="I24" s="35" t="s">
        <v>418</v>
      </c>
      <c r="J24" s="35" t="s">
        <v>419</v>
      </c>
      <c r="K24" s="35" t="s">
        <v>420</v>
      </c>
    </row>
    <row r="25" spans="1:11" s="78" customFormat="1" ht="35.25" customHeight="1" outlineLevel="1" thickTop="1" x14ac:dyDescent="0.35">
      <c r="A25" s="30"/>
      <c r="B25" s="30"/>
      <c r="C25" s="44" t="s">
        <v>421</v>
      </c>
      <c r="D25" s="29" t="str">
        <f>VLOOKUP(C21,overview_of_services!$B$2:$I$50,4,FALSE)</f>
        <v>No automatic control</v>
      </c>
      <c r="E25" s="36">
        <v>0</v>
      </c>
      <c r="F25" s="36">
        <v>0</v>
      </c>
      <c r="G25" s="36">
        <v>0</v>
      </c>
      <c r="H25" s="36">
        <v>0</v>
      </c>
      <c r="I25" s="36">
        <v>0</v>
      </c>
      <c r="J25" s="36">
        <v>0</v>
      </c>
      <c r="K25" s="36">
        <v>0</v>
      </c>
    </row>
    <row r="26" spans="1:11" s="78" customFormat="1" ht="21" outlineLevel="1" x14ac:dyDescent="0.35">
      <c r="A26" s="30"/>
      <c r="B26" s="30"/>
      <c r="C26" s="45" t="s">
        <v>422</v>
      </c>
      <c r="D26" s="1" t="str">
        <f>VLOOKUP(C21,overview_of_services!$B$2:$I$50,5,FALSE)</f>
        <v>Central automatic control</v>
      </c>
      <c r="E26" s="36">
        <v>1</v>
      </c>
      <c r="F26" s="36">
        <v>0</v>
      </c>
      <c r="G26" s="36">
        <v>1</v>
      </c>
      <c r="H26" s="36">
        <v>1</v>
      </c>
      <c r="I26" s="36">
        <v>1</v>
      </c>
      <c r="J26" s="36">
        <v>0</v>
      </c>
      <c r="K26" s="36">
        <v>0</v>
      </c>
    </row>
    <row r="27" spans="1:11" s="78" customFormat="1" ht="21" outlineLevel="1" x14ac:dyDescent="0.35">
      <c r="A27" s="30"/>
      <c r="B27" s="30"/>
      <c r="C27" s="45" t="s">
        <v>423</v>
      </c>
      <c r="D27" s="1" t="str">
        <f>VLOOKUP(C21,overview_of_services!$B$2:$I$50,6,FALSE)</f>
        <v>Advanced central automatic control</v>
      </c>
      <c r="E27" s="36">
        <v>1</v>
      </c>
      <c r="F27" s="36">
        <v>0</v>
      </c>
      <c r="G27" s="36">
        <v>1</v>
      </c>
      <c r="H27" s="36">
        <v>2</v>
      </c>
      <c r="I27" s="36">
        <v>2</v>
      </c>
      <c r="J27" s="36">
        <v>0</v>
      </c>
      <c r="K27" s="36">
        <v>0</v>
      </c>
    </row>
    <row r="28" spans="1:11" s="78" customFormat="1" ht="35.25" customHeight="1" outlineLevel="1" x14ac:dyDescent="0.35">
      <c r="A28" s="30"/>
      <c r="B28" s="30"/>
      <c r="C28" s="45" t="s">
        <v>424</v>
      </c>
      <c r="D28" s="1" t="str">
        <f>VLOOKUP(C21,overview_of_services!$B$2:$I$50,7,FALSE)</f>
        <v>Advanced central automatic control with intermittent operation and/or room temperature feedback control</v>
      </c>
      <c r="E28" s="36">
        <v>2</v>
      </c>
      <c r="F28" s="36">
        <v>0</v>
      </c>
      <c r="G28" s="36">
        <v>2</v>
      </c>
      <c r="H28" s="36">
        <v>3</v>
      </c>
      <c r="I28" s="36">
        <v>2</v>
      </c>
      <c r="J28" s="36">
        <v>1</v>
      </c>
      <c r="K28" s="36">
        <v>1</v>
      </c>
    </row>
    <row r="29" spans="1:11" s="78" customFormat="1" ht="35.25" customHeight="1" outlineLevel="1" x14ac:dyDescent="0.35">
      <c r="A29" s="30"/>
      <c r="B29" s="30"/>
      <c r="C29" s="45" t="s">
        <v>425</v>
      </c>
      <c r="D29" s="1">
        <f>VLOOKUP(C21,overview_of_services!$B$2:$I$50,8,FALSE)</f>
        <v>0</v>
      </c>
      <c r="E29" s="48"/>
      <c r="F29" s="36"/>
      <c r="G29" s="48"/>
      <c r="H29" s="48"/>
      <c r="I29" s="95"/>
      <c r="J29" s="36"/>
      <c r="K29" s="36"/>
    </row>
    <row r="30" spans="1:11" s="78" customFormat="1" ht="6" hidden="1" customHeight="1" outlineLevel="2" x14ac:dyDescent="0.35">
      <c r="A30" s="30"/>
      <c r="B30" s="30"/>
      <c r="C30" s="31"/>
      <c r="D30" s="31"/>
      <c r="E30" s="32"/>
      <c r="F30" s="32"/>
      <c r="G30" s="32"/>
      <c r="H30" s="32"/>
      <c r="I30" s="32"/>
      <c r="J30" s="32"/>
      <c r="K30" s="32"/>
    </row>
    <row r="31" spans="1:11" s="78" customFormat="1" ht="30.75" hidden="1" customHeight="1" outlineLevel="2" x14ac:dyDescent="0.4">
      <c r="A31" s="30"/>
      <c r="B31" s="30"/>
      <c r="C31" s="28"/>
      <c r="D31" s="28" t="s">
        <v>426</v>
      </c>
      <c r="E31" s="4" t="s">
        <v>428</v>
      </c>
      <c r="F31" s="6" t="s">
        <v>428</v>
      </c>
      <c r="G31" s="6" t="s">
        <v>428</v>
      </c>
      <c r="H31" s="6" t="s">
        <v>428</v>
      </c>
      <c r="I31" s="6" t="s">
        <v>428</v>
      </c>
      <c r="J31" s="6" t="s">
        <v>428</v>
      </c>
      <c r="K31" s="6" t="s">
        <v>428</v>
      </c>
    </row>
    <row r="32" spans="1:11" s="78" customFormat="1" ht="30.75" hidden="1" customHeight="1" outlineLevel="2" x14ac:dyDescent="0.4">
      <c r="A32" s="30"/>
      <c r="B32" s="30"/>
      <c r="C32" s="28"/>
      <c r="D32" s="28" t="s">
        <v>427</v>
      </c>
      <c r="E32" s="4" t="s">
        <v>68</v>
      </c>
      <c r="F32" s="5"/>
      <c r="G32" s="6"/>
      <c r="H32" s="6"/>
      <c r="I32" s="6"/>
      <c r="J32" s="6"/>
      <c r="K32" s="6"/>
    </row>
    <row r="33" spans="1:11" ht="20.25" customHeight="1" outlineLevel="1" collapsed="1" thickBot="1" x14ac:dyDescent="0.4">
      <c r="C33" s="30"/>
      <c r="D33" s="30"/>
      <c r="E33" s="30"/>
      <c r="F33" s="30"/>
      <c r="G33" s="33"/>
      <c r="H33" s="33"/>
      <c r="I33" s="33"/>
      <c r="J33" s="33"/>
      <c r="K33" s="33"/>
    </row>
    <row r="34" spans="1:11" ht="17.25" customHeight="1" thickBot="1" x14ac:dyDescent="0.4">
      <c r="C34" s="43" t="s">
        <v>408</v>
      </c>
      <c r="D34" s="37" t="s">
        <v>409</v>
      </c>
      <c r="E34" s="29">
        <f>VLOOKUP(C35,overview_of_services!$B$2:$L$50,11,FALSE)</f>
        <v>1</v>
      </c>
      <c r="F34" s="30"/>
      <c r="G34" s="33"/>
      <c r="H34" s="33"/>
      <c r="I34" s="33"/>
      <c r="J34" s="33"/>
      <c r="K34" s="33"/>
    </row>
    <row r="35" spans="1:11" s="78" customFormat="1" ht="66.900000000000006" customHeight="1" thickBot="1" x14ac:dyDescent="0.7">
      <c r="A35" s="30"/>
      <c r="B35" s="47" t="s">
        <v>410</v>
      </c>
      <c r="C35" s="42" t="s">
        <v>77</v>
      </c>
      <c r="D35" s="46" t="str">
        <f>VLOOKUP(C35,overview_of_services!$B$2:$I$50,3,FALSE)</f>
        <v>Control of distribution fluid temperature (supply or return air flow or water flow) - Similar function can be applied to the control of direct electric heating networks</v>
      </c>
      <c r="E35" s="73"/>
      <c r="F35" s="105" t="s">
        <v>411</v>
      </c>
      <c r="G35" s="145" t="str">
        <f>VLOOKUP(C35,overview_of_services!$B$2:$I$50,2,FALSE)</f>
        <v>Heat control - demand side</v>
      </c>
      <c r="H35" s="145"/>
      <c r="I35" s="105"/>
      <c r="J35" s="27"/>
      <c r="K35" s="27"/>
    </row>
    <row r="36" spans="1:11" ht="5.25" customHeight="1" x14ac:dyDescent="0.35">
      <c r="C36" s="34"/>
      <c r="D36" s="34"/>
      <c r="E36" s="34"/>
      <c r="F36" s="34"/>
      <c r="G36" s="34"/>
      <c r="H36" s="34"/>
      <c r="I36" s="34"/>
      <c r="J36" s="34"/>
      <c r="K36" s="34"/>
    </row>
    <row r="37" spans="1:11" ht="20.25" customHeight="1" outlineLevel="1" x14ac:dyDescent="0.35">
      <c r="C37" s="142" t="s">
        <v>412</v>
      </c>
      <c r="D37" s="142"/>
      <c r="E37" s="144" t="s">
        <v>413</v>
      </c>
      <c r="F37" s="144"/>
      <c r="G37" s="144"/>
      <c r="H37" s="144"/>
      <c r="I37" s="144"/>
      <c r="J37" s="144"/>
      <c r="K37" s="144"/>
    </row>
    <row r="38" spans="1:11" ht="36.75" customHeight="1" outlineLevel="1" thickBot="1" x14ac:dyDescent="0.4">
      <c r="C38" s="143"/>
      <c r="D38" s="143"/>
      <c r="E38" s="35" t="s">
        <v>414</v>
      </c>
      <c r="F38" s="35" t="s">
        <v>415</v>
      </c>
      <c r="G38" s="35" t="s">
        <v>416</v>
      </c>
      <c r="H38" s="35" t="s">
        <v>417</v>
      </c>
      <c r="I38" s="35" t="s">
        <v>418</v>
      </c>
      <c r="J38" s="35" t="s">
        <v>419</v>
      </c>
      <c r="K38" s="35" t="s">
        <v>420</v>
      </c>
    </row>
    <row r="39" spans="1:11" s="78" customFormat="1" ht="35.25" customHeight="1" outlineLevel="1" thickTop="1" x14ac:dyDescent="0.35">
      <c r="A39" s="30"/>
      <c r="B39" s="30"/>
      <c r="C39" s="44" t="s">
        <v>421</v>
      </c>
      <c r="D39" s="29" t="str">
        <f>VLOOKUP(C35,overview_of_services!$B$2:$I$50,4,FALSE)</f>
        <v>No automatic control</v>
      </c>
      <c r="E39" s="36">
        <v>0</v>
      </c>
      <c r="F39" s="36">
        <v>0</v>
      </c>
      <c r="G39" s="36">
        <v>0</v>
      </c>
      <c r="H39" s="36">
        <v>0</v>
      </c>
      <c r="I39" s="36">
        <v>0</v>
      </c>
      <c r="J39" s="36">
        <v>0</v>
      </c>
      <c r="K39" s="36">
        <v>0</v>
      </c>
    </row>
    <row r="40" spans="1:11" s="78" customFormat="1" ht="21" outlineLevel="1" x14ac:dyDescent="0.35">
      <c r="A40" s="30"/>
      <c r="B40" s="30"/>
      <c r="C40" s="45" t="s">
        <v>422</v>
      </c>
      <c r="D40" s="1" t="str">
        <f>VLOOKUP(C35,overview_of_services!$B$2:$I$50,5,FALSE)</f>
        <v>Outside temperature compensated control</v>
      </c>
      <c r="E40" s="36">
        <v>1</v>
      </c>
      <c r="F40" s="36">
        <v>0</v>
      </c>
      <c r="G40" s="36">
        <v>1</v>
      </c>
      <c r="H40" s="36">
        <v>1</v>
      </c>
      <c r="I40" s="36">
        <v>0</v>
      </c>
      <c r="J40" s="36">
        <v>0</v>
      </c>
      <c r="K40" s="36">
        <v>0</v>
      </c>
    </row>
    <row r="41" spans="1:11" s="78" customFormat="1" ht="35.25" customHeight="1" outlineLevel="1" x14ac:dyDescent="0.35">
      <c r="A41" s="30"/>
      <c r="B41" s="30"/>
      <c r="C41" s="45" t="s">
        <v>423</v>
      </c>
      <c r="D41" s="1" t="str">
        <f>VLOOKUP(C35,overview_of_services!$B$2:$I$50,6,FALSE)</f>
        <v>Demand based control</v>
      </c>
      <c r="E41" s="36">
        <v>2</v>
      </c>
      <c r="F41" s="36">
        <v>0</v>
      </c>
      <c r="G41" s="36">
        <v>1</v>
      </c>
      <c r="H41" s="36">
        <v>1</v>
      </c>
      <c r="I41" s="36">
        <v>0</v>
      </c>
      <c r="J41" s="36">
        <v>0</v>
      </c>
      <c r="K41" s="36">
        <v>0</v>
      </c>
    </row>
    <row r="42" spans="1:11" s="78" customFormat="1" ht="35.25" customHeight="1" outlineLevel="1" x14ac:dyDescent="0.35">
      <c r="A42" s="30"/>
      <c r="B42" s="30"/>
      <c r="C42" s="45" t="s">
        <v>424</v>
      </c>
      <c r="D42" s="1">
        <f>VLOOKUP(C35,overview_of_services!$B$2:$I$50,7,FALSE)</f>
        <v>0</v>
      </c>
      <c r="E42" s="36" t="s">
        <v>429</v>
      </c>
      <c r="F42" s="36" t="s">
        <v>429</v>
      </c>
      <c r="G42" s="36" t="s">
        <v>429</v>
      </c>
      <c r="H42" s="36" t="s">
        <v>429</v>
      </c>
      <c r="I42" s="36" t="s">
        <v>429</v>
      </c>
      <c r="J42" s="36" t="s">
        <v>429</v>
      </c>
      <c r="K42" s="36" t="s">
        <v>429</v>
      </c>
    </row>
    <row r="43" spans="1:11" s="78" customFormat="1" ht="35.25" customHeight="1" outlineLevel="1" x14ac:dyDescent="0.35">
      <c r="A43" s="30"/>
      <c r="B43" s="30"/>
      <c r="C43" s="45" t="s">
        <v>425</v>
      </c>
      <c r="D43" s="1">
        <f>VLOOKUP(C35,overview_of_services!$B$2:$I$50,8,FALSE)</f>
        <v>0</v>
      </c>
      <c r="E43" s="48"/>
      <c r="F43" s="36"/>
      <c r="G43" s="48"/>
      <c r="H43" s="48"/>
      <c r="I43" s="36"/>
      <c r="J43" s="36"/>
      <c r="K43" s="36"/>
    </row>
    <row r="44" spans="1:11" s="78" customFormat="1" ht="6" hidden="1" customHeight="1" outlineLevel="2" x14ac:dyDescent="0.35">
      <c r="A44" s="30"/>
      <c r="B44" s="30"/>
      <c r="C44" s="31"/>
      <c r="D44" s="31"/>
      <c r="E44" s="32"/>
      <c r="F44" s="32"/>
      <c r="G44" s="32"/>
      <c r="H44" s="32"/>
      <c r="I44" s="32"/>
      <c r="J44" s="32"/>
      <c r="K44" s="32"/>
    </row>
    <row r="45" spans="1:11" s="78" customFormat="1" ht="30.75" hidden="1" customHeight="1" outlineLevel="2" x14ac:dyDescent="0.4">
      <c r="A45" s="30"/>
      <c r="B45" s="30"/>
      <c r="C45" s="28"/>
      <c r="D45" s="28" t="s">
        <v>426</v>
      </c>
      <c r="E45" s="4" t="s">
        <v>428</v>
      </c>
      <c r="F45" s="6" t="s">
        <v>428</v>
      </c>
      <c r="G45" s="6" t="s">
        <v>428</v>
      </c>
      <c r="H45" s="6" t="s">
        <v>428</v>
      </c>
      <c r="I45" s="6" t="s">
        <v>428</v>
      </c>
      <c r="J45" s="6" t="s">
        <v>428</v>
      </c>
      <c r="K45" s="6" t="s">
        <v>428</v>
      </c>
    </row>
    <row r="46" spans="1:11" s="78" customFormat="1" ht="30.75" hidden="1" customHeight="1" outlineLevel="2" x14ac:dyDescent="0.4">
      <c r="A46" s="30"/>
      <c r="B46" s="30"/>
      <c r="C46" s="28"/>
      <c r="D46" s="28" t="s">
        <v>427</v>
      </c>
      <c r="E46" s="4" t="s">
        <v>68</v>
      </c>
      <c r="F46" s="5"/>
      <c r="G46" s="6"/>
      <c r="H46" s="6"/>
      <c r="I46" s="6"/>
      <c r="J46" s="6"/>
      <c r="K46" s="6"/>
    </row>
    <row r="47" spans="1:11" ht="20.25" customHeight="1" outlineLevel="1" collapsed="1" thickBot="1" x14ac:dyDescent="0.4">
      <c r="C47" s="30"/>
      <c r="D47" s="30"/>
      <c r="E47" s="30"/>
      <c r="F47" s="30"/>
      <c r="G47" s="33"/>
      <c r="H47" s="33"/>
      <c r="I47" s="33"/>
      <c r="J47" s="33"/>
      <c r="K47" s="33"/>
    </row>
    <row r="48" spans="1:11" ht="17.25" customHeight="1" thickBot="1" x14ac:dyDescent="0.4">
      <c r="C48" s="43" t="s">
        <v>408</v>
      </c>
      <c r="D48" s="37" t="s">
        <v>409</v>
      </c>
      <c r="E48" s="29">
        <f>VLOOKUP(C49,overview_of_services!$B$2:$L$50,11,FALSE)</f>
        <v>1</v>
      </c>
      <c r="F48" s="30"/>
      <c r="G48" s="33"/>
      <c r="H48" s="33"/>
      <c r="I48" s="33"/>
      <c r="J48" s="33"/>
      <c r="K48" s="33"/>
    </row>
    <row r="49" spans="1:11" s="78" customFormat="1" ht="36.75" customHeight="1" thickBot="1" x14ac:dyDescent="0.7">
      <c r="A49" s="30"/>
      <c r="B49" s="47" t="s">
        <v>410</v>
      </c>
      <c r="C49" s="42" t="s">
        <v>82</v>
      </c>
      <c r="D49" s="46" t="str">
        <f>VLOOKUP(C49,overview_of_services!$B$2:$I$50,3,FALSE)</f>
        <v>Control of distribution pumps in networks</v>
      </c>
      <c r="E49" s="73"/>
      <c r="F49" s="105" t="s">
        <v>411</v>
      </c>
      <c r="G49" s="145" t="str">
        <f>VLOOKUP(C49,overview_of_services!$B$2:$I$50,2,FALSE)</f>
        <v>Heat control - demand side</v>
      </c>
      <c r="H49" s="145"/>
      <c r="I49" s="105"/>
      <c r="J49" s="27"/>
      <c r="K49" s="27"/>
    </row>
    <row r="50" spans="1:11" ht="5.25" customHeight="1" x14ac:dyDescent="0.35">
      <c r="C50" s="34"/>
      <c r="D50" s="34"/>
      <c r="E50" s="34"/>
      <c r="F50" s="34"/>
      <c r="G50" s="34"/>
      <c r="H50" s="34"/>
      <c r="I50" s="34"/>
      <c r="J50" s="34"/>
      <c r="K50" s="34"/>
    </row>
    <row r="51" spans="1:11" ht="20.25" customHeight="1" outlineLevel="1" x14ac:dyDescent="0.35">
      <c r="C51" s="142" t="s">
        <v>412</v>
      </c>
      <c r="D51" s="142"/>
      <c r="E51" s="144" t="s">
        <v>413</v>
      </c>
      <c r="F51" s="144"/>
      <c r="G51" s="144"/>
      <c r="H51" s="144"/>
      <c r="I51" s="144"/>
      <c r="J51" s="144"/>
      <c r="K51" s="144"/>
    </row>
    <row r="52" spans="1:11" ht="36.75" customHeight="1" outlineLevel="1" thickBot="1" x14ac:dyDescent="0.4">
      <c r="C52" s="143"/>
      <c r="D52" s="143"/>
      <c r="E52" s="35" t="s">
        <v>414</v>
      </c>
      <c r="F52" s="35" t="s">
        <v>415</v>
      </c>
      <c r="G52" s="35" t="s">
        <v>416</v>
      </c>
      <c r="H52" s="35" t="s">
        <v>417</v>
      </c>
      <c r="I52" s="35" t="s">
        <v>418</v>
      </c>
      <c r="J52" s="35" t="s">
        <v>419</v>
      </c>
      <c r="K52" s="35" t="s">
        <v>420</v>
      </c>
    </row>
    <row r="53" spans="1:11" s="78" customFormat="1" ht="35.25" customHeight="1" outlineLevel="1" thickTop="1" x14ac:dyDescent="0.35">
      <c r="A53" s="30"/>
      <c r="B53" s="30"/>
      <c r="C53" s="44" t="s">
        <v>421</v>
      </c>
      <c r="D53" s="29" t="str">
        <f>VLOOKUP(C49,overview_of_services!$B$2:$I$50,4,FALSE)</f>
        <v>No automatic control</v>
      </c>
      <c r="E53" s="36">
        <v>0</v>
      </c>
      <c r="F53" s="36">
        <v>0</v>
      </c>
      <c r="G53" s="36">
        <v>0</v>
      </c>
      <c r="H53" s="36">
        <v>0</v>
      </c>
      <c r="I53" s="36">
        <v>0</v>
      </c>
      <c r="J53" s="36">
        <v>0</v>
      </c>
      <c r="K53" s="36">
        <v>0</v>
      </c>
    </row>
    <row r="54" spans="1:11" s="78" customFormat="1" ht="35.25" customHeight="1" outlineLevel="1" x14ac:dyDescent="0.35">
      <c r="A54" s="30"/>
      <c r="B54" s="30"/>
      <c r="C54" s="45" t="s">
        <v>422</v>
      </c>
      <c r="D54" s="1" t="str">
        <f>VLOOKUP(C49,overview_of_services!$B$2:$I$50,5,FALSE)</f>
        <v>On off control</v>
      </c>
      <c r="E54" s="36">
        <v>1</v>
      </c>
      <c r="F54" s="36">
        <v>0</v>
      </c>
      <c r="G54" s="36">
        <v>0</v>
      </c>
      <c r="H54" s="36">
        <v>0</v>
      </c>
      <c r="I54" s="36">
        <v>0</v>
      </c>
      <c r="J54" s="36">
        <v>0</v>
      </c>
      <c r="K54" s="36">
        <v>0</v>
      </c>
    </row>
    <row r="55" spans="1:11" s="78" customFormat="1" ht="35.25" customHeight="1" outlineLevel="1" x14ac:dyDescent="0.35">
      <c r="A55" s="30"/>
      <c r="B55" s="30"/>
      <c r="C55" s="45" t="s">
        <v>423</v>
      </c>
      <c r="D55" s="1" t="str">
        <f>VLOOKUP(C49,overview_of_services!$B$2:$I$50,6,FALSE)</f>
        <v>Multi-Stage control</v>
      </c>
      <c r="E55" s="36">
        <v>2</v>
      </c>
      <c r="F55" s="36">
        <v>0</v>
      </c>
      <c r="G55" s="36">
        <v>0</v>
      </c>
      <c r="H55" s="36">
        <v>0</v>
      </c>
      <c r="I55" s="36">
        <v>0</v>
      </c>
      <c r="J55" s="36">
        <v>0</v>
      </c>
      <c r="K55" s="36">
        <v>0</v>
      </c>
    </row>
    <row r="56" spans="1:11" s="78" customFormat="1" ht="35.25" customHeight="1" outlineLevel="1" x14ac:dyDescent="0.35">
      <c r="A56" s="30"/>
      <c r="B56" s="30"/>
      <c r="C56" s="45" t="s">
        <v>424</v>
      </c>
      <c r="D56" s="1" t="str">
        <f>VLOOKUP(C49,overview_of_services!$B$2:$I$50,7,FALSE)</f>
        <v>Variable speed pump control (pump unit (internal) estimations)</v>
      </c>
      <c r="E56" s="36">
        <v>2</v>
      </c>
      <c r="F56" s="36">
        <v>0</v>
      </c>
      <c r="G56" s="36">
        <v>0</v>
      </c>
      <c r="H56" s="36">
        <v>0</v>
      </c>
      <c r="I56" s="36">
        <v>0</v>
      </c>
      <c r="J56" s="36">
        <v>0</v>
      </c>
      <c r="K56" s="36">
        <v>0</v>
      </c>
    </row>
    <row r="57" spans="1:11" s="78" customFormat="1" ht="35.25" customHeight="1" outlineLevel="1" x14ac:dyDescent="0.35">
      <c r="A57" s="30"/>
      <c r="B57" s="30"/>
      <c r="C57" s="45" t="s">
        <v>425</v>
      </c>
      <c r="D57" s="1" t="str">
        <f>VLOOKUP(C49,overview_of_services!$B$2:$I$50,8,FALSE)</f>
        <v>Variable speed pump control (external demand signal)</v>
      </c>
      <c r="E57" s="36">
        <v>2</v>
      </c>
      <c r="F57" s="36">
        <v>0</v>
      </c>
      <c r="G57" s="36">
        <v>0</v>
      </c>
      <c r="H57" s="36">
        <v>0</v>
      </c>
      <c r="I57" s="36">
        <v>0</v>
      </c>
      <c r="J57" s="36">
        <v>0</v>
      </c>
      <c r="K57" s="36">
        <v>0</v>
      </c>
    </row>
    <row r="58" spans="1:11" s="78" customFormat="1" ht="6" hidden="1" customHeight="1" outlineLevel="2" thickBot="1" x14ac:dyDescent="0.4">
      <c r="A58" s="30"/>
      <c r="B58" s="30"/>
      <c r="C58" s="31"/>
      <c r="D58" s="31"/>
      <c r="E58" s="32"/>
      <c r="F58" s="32"/>
      <c r="G58" s="32"/>
      <c r="H58" s="32"/>
      <c r="I58" s="32"/>
      <c r="J58" s="32"/>
      <c r="K58" s="32"/>
    </row>
    <row r="59" spans="1:11" s="78" customFormat="1" ht="30.75" hidden="1" customHeight="1" outlineLevel="2" thickBot="1" x14ac:dyDescent="0.4">
      <c r="A59" s="30"/>
      <c r="B59" s="30"/>
      <c r="C59" s="28"/>
      <c r="D59" s="28" t="s">
        <v>426</v>
      </c>
      <c r="E59" s="4" t="s">
        <v>428</v>
      </c>
      <c r="F59" s="6" t="s">
        <v>428</v>
      </c>
      <c r="G59" s="6" t="s">
        <v>428</v>
      </c>
      <c r="H59" s="6" t="s">
        <v>428</v>
      </c>
      <c r="I59" s="6" t="s">
        <v>428</v>
      </c>
      <c r="J59" s="6" t="s">
        <v>428</v>
      </c>
      <c r="K59" s="6" t="s">
        <v>428</v>
      </c>
    </row>
    <row r="60" spans="1:11" s="78" customFormat="1" ht="30.75" hidden="1" customHeight="1" outlineLevel="2" thickBot="1" x14ac:dyDescent="0.4">
      <c r="A60" s="30"/>
      <c r="B60" s="30"/>
      <c r="C60" s="28"/>
      <c r="D60" s="28" t="s">
        <v>427</v>
      </c>
      <c r="E60" s="4" t="s">
        <v>68</v>
      </c>
      <c r="F60" s="5"/>
      <c r="G60" s="6"/>
      <c r="H60" s="6"/>
      <c r="I60" s="6"/>
      <c r="J60" s="6"/>
      <c r="K60" s="6"/>
    </row>
    <row r="61" spans="1:11" ht="20.25" customHeight="1" outlineLevel="1" collapsed="1" x14ac:dyDescent="0.35">
      <c r="C61" s="30"/>
      <c r="D61" s="30"/>
      <c r="E61" s="30"/>
      <c r="F61" s="30"/>
      <c r="G61" s="33"/>
      <c r="H61" s="33"/>
      <c r="I61" s="33"/>
      <c r="J61" s="33"/>
      <c r="K61" s="33"/>
    </row>
    <row r="62" spans="1:11" ht="20.25" customHeight="1" outlineLevel="1" collapsed="1" thickBot="1" x14ac:dyDescent="0.4">
      <c r="C62" s="30"/>
      <c r="D62" s="30"/>
      <c r="E62" s="30"/>
      <c r="F62" s="30"/>
      <c r="G62" s="33"/>
      <c r="H62" s="33"/>
      <c r="I62" s="33"/>
      <c r="J62" s="33"/>
      <c r="K62" s="33"/>
    </row>
    <row r="63" spans="1:11" ht="17.25" customHeight="1" thickBot="1" x14ac:dyDescent="0.4">
      <c r="C63" s="43" t="s">
        <v>408</v>
      </c>
      <c r="D63" s="37" t="s">
        <v>409</v>
      </c>
      <c r="E63" s="29">
        <f>VLOOKUP(C64,overview_of_services!$B$2:$L$50,11,FALSE)</f>
        <v>1</v>
      </c>
      <c r="F63" s="30"/>
      <c r="G63" s="33"/>
      <c r="H63" s="33"/>
      <c r="I63" s="33"/>
      <c r="J63" s="33"/>
      <c r="K63" s="33"/>
    </row>
    <row r="64" spans="1:11" s="78" customFormat="1" ht="36.75" customHeight="1" thickBot="1" x14ac:dyDescent="0.7">
      <c r="A64" s="30"/>
      <c r="B64" s="47" t="s">
        <v>410</v>
      </c>
      <c r="C64" s="42" t="s">
        <v>89</v>
      </c>
      <c r="D64" s="46" t="str">
        <f>VLOOKUP(C64,overview_of_services!$B$2:$I$50,3,FALSE)</f>
        <v>Thermal Energy Storage (TES) for building heating (excluding TABS)</v>
      </c>
      <c r="E64" s="73"/>
      <c r="F64" s="140" t="s">
        <v>411</v>
      </c>
      <c r="G64" s="145" t="str">
        <f>VLOOKUP(C64,overview_of_services!$B$2:$I$50,2,FALSE)</f>
        <v>Heat control - demand side</v>
      </c>
      <c r="H64" s="145"/>
      <c r="I64" s="140"/>
      <c r="J64" s="27"/>
      <c r="K64" s="27"/>
    </row>
    <row r="65" spans="1:11" ht="5.25" customHeight="1" x14ac:dyDescent="0.35">
      <c r="C65" s="34"/>
      <c r="D65" s="34"/>
      <c r="E65" s="34"/>
      <c r="F65" s="34"/>
      <c r="G65" s="34"/>
      <c r="H65" s="34"/>
      <c r="I65" s="34"/>
      <c r="J65" s="34"/>
      <c r="K65" s="34"/>
    </row>
    <row r="66" spans="1:11" ht="5.25" customHeight="1" x14ac:dyDescent="0.35">
      <c r="C66" s="34"/>
      <c r="D66" s="34"/>
      <c r="E66" s="34"/>
      <c r="F66" s="34"/>
      <c r="G66" s="34"/>
      <c r="H66" s="34"/>
      <c r="I66" s="34"/>
      <c r="J66" s="34"/>
      <c r="K66" s="34"/>
    </row>
    <row r="67" spans="1:11" ht="20.25" customHeight="1" outlineLevel="1" x14ac:dyDescent="0.35">
      <c r="C67" s="142" t="s">
        <v>412</v>
      </c>
      <c r="D67" s="142"/>
      <c r="E67" s="146" t="s">
        <v>413</v>
      </c>
      <c r="F67" s="147"/>
      <c r="G67" s="147"/>
      <c r="H67" s="147"/>
      <c r="I67" s="147"/>
      <c r="J67" s="147"/>
      <c r="K67" s="148"/>
    </row>
    <row r="68" spans="1:11" ht="36.75" customHeight="1" outlineLevel="1" thickBot="1" x14ac:dyDescent="0.4">
      <c r="C68" s="143"/>
      <c r="D68" s="143"/>
      <c r="E68" s="35" t="s">
        <v>414</v>
      </c>
      <c r="F68" s="35" t="s">
        <v>415</v>
      </c>
      <c r="G68" s="35" t="s">
        <v>416</v>
      </c>
      <c r="H68" s="35" t="s">
        <v>417</v>
      </c>
      <c r="I68" s="35" t="s">
        <v>418</v>
      </c>
      <c r="J68" s="35" t="s">
        <v>419</v>
      </c>
      <c r="K68" s="35" t="s">
        <v>420</v>
      </c>
    </row>
    <row r="69" spans="1:11" s="78" customFormat="1" ht="35.25" customHeight="1" outlineLevel="1" thickTop="1" x14ac:dyDescent="0.35">
      <c r="A69" s="30"/>
      <c r="B69" s="30"/>
      <c r="C69" s="44" t="s">
        <v>421</v>
      </c>
      <c r="D69" s="29" t="str">
        <f>VLOOKUP(C64,overview_of_services!$B$2:$I$50,4,FALSE)</f>
        <v>Continuous storage operation</v>
      </c>
      <c r="E69" s="36">
        <v>0</v>
      </c>
      <c r="F69" s="36">
        <v>0</v>
      </c>
      <c r="G69" s="36">
        <v>0</v>
      </c>
      <c r="H69" s="36">
        <v>0</v>
      </c>
      <c r="I69" s="36">
        <v>0</v>
      </c>
      <c r="J69" s="36">
        <v>0</v>
      </c>
      <c r="K69" s="36">
        <v>0</v>
      </c>
    </row>
    <row r="70" spans="1:11" s="78" customFormat="1" ht="35.25" customHeight="1" outlineLevel="1" x14ac:dyDescent="0.35">
      <c r="A70" s="30"/>
      <c r="B70" s="30"/>
      <c r="C70" s="45" t="s">
        <v>422</v>
      </c>
      <c r="D70" s="1" t="str">
        <f>VLOOKUP(C64,overview_of_services!$B$2:$I$50,5,FALSE)</f>
        <v>Time-scheduled storage operation</v>
      </c>
      <c r="E70" s="36">
        <v>1</v>
      </c>
      <c r="F70" s="36">
        <v>0</v>
      </c>
      <c r="G70" s="36">
        <v>0</v>
      </c>
      <c r="H70" s="36">
        <v>0</v>
      </c>
      <c r="I70" s="36">
        <v>0</v>
      </c>
      <c r="J70" s="36">
        <v>0</v>
      </c>
      <c r="K70" s="36">
        <v>0</v>
      </c>
    </row>
    <row r="71" spans="1:11" s="78" customFormat="1" ht="35.25" customHeight="1" outlineLevel="1" x14ac:dyDescent="0.35">
      <c r="A71" s="30"/>
      <c r="B71" s="30"/>
      <c r="C71" s="45" t="s">
        <v>423</v>
      </c>
      <c r="D71" s="1" t="str">
        <f>VLOOKUP(C64,overview_of_services!$B$2:$I$50,6,FALSE)</f>
        <v>Load prediction based storage operation</v>
      </c>
      <c r="E71" s="36">
        <v>2</v>
      </c>
      <c r="F71" s="36">
        <v>1</v>
      </c>
      <c r="G71" s="36">
        <v>0</v>
      </c>
      <c r="H71" s="36">
        <v>0</v>
      </c>
      <c r="I71" s="36">
        <v>0</v>
      </c>
      <c r="J71" s="36">
        <v>0</v>
      </c>
      <c r="K71" s="36">
        <v>0</v>
      </c>
    </row>
    <row r="72" spans="1:11" s="78" customFormat="1" ht="35.25" customHeight="1" outlineLevel="1" x14ac:dyDescent="0.35">
      <c r="A72" s="30"/>
      <c r="B72" s="30"/>
      <c r="C72" s="45" t="s">
        <v>424</v>
      </c>
      <c r="D72" s="1" t="str">
        <f>VLOOKUP(C64,overview_of_services!$B$2:$I$50,7,FALSE)</f>
        <v xml:space="preserve">Heat storage capable of flexible control through grid signals (e.g. DSM) </v>
      </c>
      <c r="E72" s="36">
        <v>2</v>
      </c>
      <c r="F72" s="36">
        <v>2</v>
      </c>
      <c r="G72" s="36">
        <v>0</v>
      </c>
      <c r="H72" s="36">
        <v>0</v>
      </c>
      <c r="I72" s="36">
        <v>0</v>
      </c>
      <c r="J72" s="36">
        <v>0</v>
      </c>
      <c r="K72" s="36">
        <v>0</v>
      </c>
    </row>
    <row r="73" spans="1:11" s="78" customFormat="1" ht="35.25" customHeight="1" outlineLevel="1" x14ac:dyDescent="0.35">
      <c r="A73" s="30"/>
      <c r="B73" s="30"/>
      <c r="C73" s="45" t="s">
        <v>425</v>
      </c>
      <c r="D73" s="1">
        <f>VLOOKUP(C64,overview_of_services!$B$2:$I$50,8,FALSE)</f>
        <v>0</v>
      </c>
      <c r="E73" s="48"/>
      <c r="F73" s="36"/>
      <c r="G73" s="48"/>
      <c r="H73" s="48"/>
      <c r="I73" s="36"/>
      <c r="J73" s="36"/>
      <c r="K73" s="36"/>
    </row>
    <row r="74" spans="1:11" s="78" customFormat="1" ht="6" hidden="1" customHeight="1" outlineLevel="2" thickBot="1" x14ac:dyDescent="0.4">
      <c r="A74" s="30"/>
      <c r="B74" s="30"/>
      <c r="C74" s="31"/>
      <c r="D74" s="31"/>
      <c r="E74" s="32"/>
      <c r="F74" s="32"/>
      <c r="G74" s="32"/>
      <c r="H74" s="32"/>
      <c r="I74" s="32"/>
      <c r="J74" s="32"/>
      <c r="K74" s="32"/>
    </row>
    <row r="75" spans="1:11" s="78" customFormat="1" ht="30.75" hidden="1" customHeight="1" outlineLevel="2" thickBot="1" x14ac:dyDescent="0.4">
      <c r="A75" s="30"/>
      <c r="B75" s="30"/>
      <c r="C75" s="28"/>
      <c r="D75" s="28" t="s">
        <v>426</v>
      </c>
      <c r="E75" s="4" t="s">
        <v>428</v>
      </c>
      <c r="F75" s="6" t="s">
        <v>428</v>
      </c>
      <c r="G75" s="6" t="s">
        <v>428</v>
      </c>
      <c r="H75" s="6" t="s">
        <v>428</v>
      </c>
      <c r="I75" s="6" t="s">
        <v>428</v>
      </c>
      <c r="J75" s="6" t="s">
        <v>428</v>
      </c>
      <c r="K75" s="6" t="s">
        <v>428</v>
      </c>
    </row>
    <row r="76" spans="1:11" s="78" customFormat="1" ht="30.75" hidden="1" customHeight="1" outlineLevel="2" thickBot="1" x14ac:dyDescent="0.4">
      <c r="A76" s="30"/>
      <c r="B76" s="30"/>
      <c r="C76" s="28"/>
      <c r="D76" s="28" t="s">
        <v>427</v>
      </c>
      <c r="E76" s="4" t="s">
        <v>68</v>
      </c>
      <c r="F76" s="5"/>
      <c r="G76" s="6"/>
      <c r="H76" s="6"/>
      <c r="I76" s="6"/>
      <c r="J76" s="6"/>
      <c r="K76" s="6"/>
    </row>
    <row r="77" spans="1:11" ht="20.25" customHeight="1" outlineLevel="1" collapsed="1" x14ac:dyDescent="0.35">
      <c r="C77" s="30"/>
      <c r="D77" s="30"/>
      <c r="E77" s="30"/>
      <c r="F77" s="30"/>
      <c r="G77" s="33"/>
      <c r="H77" s="33"/>
      <c r="I77" s="33"/>
      <c r="J77" s="33"/>
      <c r="K77" s="33"/>
    </row>
    <row r="78" spans="1:11" ht="5.25" customHeight="1" thickBot="1" x14ac:dyDescent="0.4">
      <c r="C78" s="34"/>
      <c r="D78" s="34"/>
      <c r="E78" s="34"/>
      <c r="F78" s="34"/>
      <c r="G78" s="34"/>
      <c r="H78" s="34"/>
      <c r="I78" s="34"/>
      <c r="J78" s="34"/>
      <c r="K78" s="34"/>
    </row>
    <row r="79" spans="1:11" ht="20.25" hidden="1" customHeight="1" outlineLevel="1" x14ac:dyDescent="0.4">
      <c r="C79" s="142" t="s">
        <v>412</v>
      </c>
      <c r="D79" s="142"/>
      <c r="E79" s="144" t="s">
        <v>413</v>
      </c>
      <c r="F79" s="144"/>
      <c r="G79" s="144"/>
      <c r="H79" s="144"/>
      <c r="I79" s="144"/>
      <c r="J79" s="144"/>
      <c r="K79" s="144"/>
    </row>
    <row r="80" spans="1:11" ht="36.75" hidden="1" customHeight="1" outlineLevel="1" thickBot="1" x14ac:dyDescent="0.4">
      <c r="C80" s="143"/>
      <c r="D80" s="143"/>
      <c r="E80" s="35" t="s">
        <v>414</v>
      </c>
      <c r="F80" s="35" t="s">
        <v>415</v>
      </c>
      <c r="G80" s="35" t="s">
        <v>416</v>
      </c>
      <c r="H80" s="35" t="s">
        <v>417</v>
      </c>
      <c r="I80" s="35" t="s">
        <v>418</v>
      </c>
      <c r="J80" s="35" t="s">
        <v>419</v>
      </c>
      <c r="K80" s="35" t="s">
        <v>420</v>
      </c>
    </row>
    <row r="81" spans="1:11" s="78" customFormat="1" ht="35.25" hidden="1" customHeight="1" outlineLevel="1" x14ac:dyDescent="0.4">
      <c r="A81" s="30"/>
      <c r="B81" s="30"/>
      <c r="C81" s="44" t="s">
        <v>421</v>
      </c>
      <c r="D81" s="29" t="e">
        <f>VLOOKUP(#REF!,overview_of_services!$B$2:$I$50,4,FALSE)</f>
        <v>#REF!</v>
      </c>
      <c r="E81" s="36">
        <v>0</v>
      </c>
      <c r="F81" s="36">
        <v>0</v>
      </c>
      <c r="G81" s="36">
        <v>0</v>
      </c>
      <c r="H81" s="36">
        <v>0</v>
      </c>
      <c r="I81" s="36">
        <v>0</v>
      </c>
      <c r="J81" s="36">
        <v>0</v>
      </c>
      <c r="K81" s="36">
        <v>0</v>
      </c>
    </row>
    <row r="82" spans="1:11" s="78" customFormat="1" ht="35.25" hidden="1" customHeight="1" outlineLevel="1" x14ac:dyDescent="0.4">
      <c r="A82" s="30"/>
      <c r="B82" s="30"/>
      <c r="C82" s="45" t="s">
        <v>422</v>
      </c>
      <c r="D82" s="1" t="e">
        <f>VLOOKUP(#REF!,overview_of_services!$B$2:$I$50,5,FALSE)</f>
        <v>#REF!</v>
      </c>
      <c r="E82" s="36" t="s">
        <v>430</v>
      </c>
      <c r="F82" s="36">
        <v>0</v>
      </c>
      <c r="G82" s="36" t="s">
        <v>430</v>
      </c>
      <c r="H82" s="36" t="s">
        <v>430</v>
      </c>
      <c r="I82" s="36">
        <v>0</v>
      </c>
      <c r="J82" s="36">
        <v>0</v>
      </c>
      <c r="K82" s="36" t="s">
        <v>430</v>
      </c>
    </row>
    <row r="83" spans="1:11" s="78" customFormat="1" ht="35.25" hidden="1" customHeight="1" outlineLevel="1" x14ac:dyDescent="0.4">
      <c r="A83" s="30"/>
      <c r="B83" s="30"/>
      <c r="C83" s="45" t="s">
        <v>423</v>
      </c>
      <c r="D83" s="1" t="e">
        <f>VLOOKUP(#REF!,overview_of_services!$B$2:$I$50,6,FALSE)</f>
        <v>#REF!</v>
      </c>
      <c r="E83" s="48" t="s">
        <v>431</v>
      </c>
      <c r="F83" s="36">
        <v>0</v>
      </c>
      <c r="G83" s="48" t="s">
        <v>431</v>
      </c>
      <c r="H83" s="48" t="s">
        <v>431</v>
      </c>
      <c r="I83" s="36">
        <v>0</v>
      </c>
      <c r="J83" s="36">
        <v>0</v>
      </c>
      <c r="K83" s="36" t="s">
        <v>430</v>
      </c>
    </row>
    <row r="84" spans="1:11" s="78" customFormat="1" ht="35.25" hidden="1" customHeight="1" outlineLevel="1" x14ac:dyDescent="0.4">
      <c r="A84" s="30"/>
      <c r="B84" s="30"/>
      <c r="C84" s="45" t="s">
        <v>424</v>
      </c>
      <c r="D84" s="1" t="e">
        <f>VLOOKUP(#REF!,overview_of_services!$B$2:$I$50,7,FALSE)</f>
        <v>#REF!</v>
      </c>
      <c r="E84" s="36" t="s">
        <v>429</v>
      </c>
      <c r="F84" s="36" t="s">
        <v>429</v>
      </c>
      <c r="G84" s="36" t="s">
        <v>429</v>
      </c>
      <c r="H84" s="36" t="s">
        <v>429</v>
      </c>
      <c r="I84" s="36" t="s">
        <v>429</v>
      </c>
      <c r="J84" s="36" t="s">
        <v>429</v>
      </c>
      <c r="K84" s="36" t="s">
        <v>429</v>
      </c>
    </row>
    <row r="85" spans="1:11" s="78" customFormat="1" ht="35.25" hidden="1" customHeight="1" outlineLevel="1" x14ac:dyDescent="0.4">
      <c r="A85" s="30"/>
      <c r="B85" s="30"/>
      <c r="C85" s="45" t="s">
        <v>425</v>
      </c>
      <c r="D85" s="1" t="e">
        <f>VLOOKUP(#REF!,overview_of_services!$B$2:$I$50,8,FALSE)</f>
        <v>#REF!</v>
      </c>
      <c r="E85" s="48"/>
      <c r="F85" s="36"/>
      <c r="G85" s="48"/>
      <c r="H85" s="48"/>
      <c r="I85" s="36"/>
      <c r="J85" s="36"/>
      <c r="K85" s="36"/>
    </row>
    <row r="86" spans="1:11" s="78" customFormat="1" ht="6" hidden="1" customHeight="1" outlineLevel="2" x14ac:dyDescent="0.4">
      <c r="A86" s="30"/>
      <c r="B86" s="30"/>
      <c r="C86" s="31"/>
      <c r="D86" s="31"/>
      <c r="E86" s="32"/>
      <c r="F86" s="32"/>
      <c r="G86" s="32"/>
      <c r="H86" s="32"/>
      <c r="I86" s="32"/>
      <c r="J86" s="32"/>
      <c r="K86" s="32"/>
    </row>
    <row r="87" spans="1:11" s="78" customFormat="1" ht="30.75" hidden="1" customHeight="1" outlineLevel="2" x14ac:dyDescent="0.4">
      <c r="A87" s="30"/>
      <c r="B87" s="30"/>
      <c r="C87" s="28"/>
      <c r="D87" s="28" t="s">
        <v>426</v>
      </c>
      <c r="E87" s="4" t="s">
        <v>428</v>
      </c>
      <c r="F87" s="6" t="s">
        <v>428</v>
      </c>
      <c r="G87" s="6" t="s">
        <v>428</v>
      </c>
      <c r="H87" s="6" t="s">
        <v>428</v>
      </c>
      <c r="I87" s="6" t="s">
        <v>428</v>
      </c>
      <c r="J87" s="6" t="s">
        <v>428</v>
      </c>
      <c r="K87" s="6" t="s">
        <v>428</v>
      </c>
    </row>
    <row r="88" spans="1:11" s="78" customFormat="1" ht="30.75" hidden="1" customHeight="1" outlineLevel="2" x14ac:dyDescent="0.4">
      <c r="A88" s="30"/>
      <c r="B88" s="30"/>
      <c r="C88" s="28"/>
      <c r="D88" s="28" t="s">
        <v>427</v>
      </c>
      <c r="E88" s="4" t="s">
        <v>68</v>
      </c>
      <c r="F88" s="5"/>
      <c r="G88" s="6"/>
      <c r="H88" s="6"/>
      <c r="I88" s="6"/>
      <c r="J88" s="6"/>
      <c r="K88" s="6"/>
    </row>
    <row r="89" spans="1:11" ht="20.25" hidden="1" customHeight="1" outlineLevel="1" x14ac:dyDescent="0.4">
      <c r="C89" s="30"/>
      <c r="D89" s="30"/>
      <c r="E89" s="30"/>
      <c r="F89" s="30"/>
      <c r="G89" s="33"/>
      <c r="H89" s="33"/>
      <c r="I89" s="33"/>
      <c r="J89" s="33"/>
      <c r="K89" s="33"/>
    </row>
    <row r="90" spans="1:11" ht="17.25" customHeight="1" collapsed="1" thickBot="1" x14ac:dyDescent="0.4">
      <c r="C90" s="43" t="s">
        <v>408</v>
      </c>
      <c r="D90" s="37" t="s">
        <v>409</v>
      </c>
      <c r="E90" s="29">
        <f>VLOOKUP(C91,overview_of_services!$B$2:$L$50,11,FALSE)</f>
        <v>1</v>
      </c>
      <c r="F90" s="30"/>
      <c r="G90" s="33"/>
      <c r="H90" s="33"/>
      <c r="I90" s="33"/>
      <c r="J90" s="33"/>
      <c r="K90" s="33"/>
    </row>
    <row r="91" spans="1:11" s="78" customFormat="1" ht="36.75" customHeight="1" thickBot="1" x14ac:dyDescent="0.7">
      <c r="A91" s="30"/>
      <c r="B91" s="47" t="s">
        <v>410</v>
      </c>
      <c r="C91" s="42" t="s">
        <v>97</v>
      </c>
      <c r="D91" s="46" t="str">
        <f>VLOOKUP(C91,overview_of_services!$B$2:$I$50,3,FALSE)</f>
        <v>Heat generator control (all except heat pumps)</v>
      </c>
      <c r="E91" s="73"/>
      <c r="F91" s="105" t="s">
        <v>411</v>
      </c>
      <c r="G91" s="145" t="str">
        <f>VLOOKUP(C91,overview_of_services!$B$2:$I$50,2,FALSE)</f>
        <v>Control heat production facilities</v>
      </c>
      <c r="H91" s="145"/>
      <c r="I91" s="105"/>
      <c r="J91" s="27"/>
      <c r="K91" s="27"/>
    </row>
    <row r="92" spans="1:11" ht="5.25" customHeight="1" x14ac:dyDescent="0.35">
      <c r="C92" s="34"/>
      <c r="D92" s="34"/>
      <c r="E92" s="34"/>
      <c r="F92" s="34"/>
      <c r="G92" s="34"/>
      <c r="H92" s="34"/>
      <c r="I92" s="34"/>
      <c r="J92" s="34"/>
      <c r="K92" s="34"/>
    </row>
    <row r="93" spans="1:11" ht="20.25" customHeight="1" outlineLevel="1" x14ac:dyDescent="0.35">
      <c r="C93" s="142" t="s">
        <v>412</v>
      </c>
      <c r="D93" s="142"/>
      <c r="E93" s="144" t="s">
        <v>413</v>
      </c>
      <c r="F93" s="144"/>
      <c r="G93" s="144"/>
      <c r="H93" s="144"/>
      <c r="I93" s="144"/>
      <c r="J93" s="144"/>
      <c r="K93" s="144"/>
    </row>
    <row r="94" spans="1:11" ht="36.75" customHeight="1" outlineLevel="1" thickBot="1" x14ac:dyDescent="0.4">
      <c r="C94" s="143"/>
      <c r="D94" s="143"/>
      <c r="E94" s="35" t="s">
        <v>414</v>
      </c>
      <c r="F94" s="35" t="s">
        <v>415</v>
      </c>
      <c r="G94" s="35" t="s">
        <v>416</v>
      </c>
      <c r="H94" s="35" t="s">
        <v>417</v>
      </c>
      <c r="I94" s="35" t="s">
        <v>418</v>
      </c>
      <c r="J94" s="35" t="s">
        <v>419</v>
      </c>
      <c r="K94" s="35" t="s">
        <v>420</v>
      </c>
    </row>
    <row r="95" spans="1:11" s="78" customFormat="1" ht="35.25" customHeight="1" outlineLevel="1" thickTop="1" x14ac:dyDescent="0.35">
      <c r="A95" s="30"/>
      <c r="B95" s="30"/>
      <c r="C95" s="44" t="s">
        <v>421</v>
      </c>
      <c r="D95" s="29" t="str">
        <f>VLOOKUP(C91,overview_of_services!$B$2:$I$50,4,FALSE)</f>
        <v>Constant temperature control</v>
      </c>
      <c r="E95" s="36">
        <v>0</v>
      </c>
      <c r="F95" s="36">
        <v>0</v>
      </c>
      <c r="G95" s="36">
        <v>0</v>
      </c>
      <c r="H95" s="36">
        <v>0</v>
      </c>
      <c r="I95" s="36">
        <v>0</v>
      </c>
      <c r="J95" s="36">
        <v>0</v>
      </c>
      <c r="K95" s="36">
        <v>0</v>
      </c>
    </row>
    <row r="96" spans="1:11" s="78" customFormat="1" ht="35.25" customHeight="1" outlineLevel="1" x14ac:dyDescent="0.35">
      <c r="A96" s="30"/>
      <c r="B96" s="30"/>
      <c r="C96" s="45" t="s">
        <v>422</v>
      </c>
      <c r="D96" s="1" t="str">
        <f>VLOOKUP(C91,overview_of_services!$B$2:$I$50,5,FALSE)</f>
        <v>Variable temperature control depending on outdoor temperature</v>
      </c>
      <c r="E96" s="36">
        <v>1</v>
      </c>
      <c r="F96" s="36">
        <v>0</v>
      </c>
      <c r="G96" s="36">
        <v>1</v>
      </c>
      <c r="H96" s="36">
        <v>0</v>
      </c>
      <c r="I96" s="36">
        <v>0</v>
      </c>
      <c r="J96" s="36">
        <v>0</v>
      </c>
      <c r="K96" s="36">
        <v>0</v>
      </c>
    </row>
    <row r="97" spans="1:11" s="78" customFormat="1" ht="35.25" customHeight="1" outlineLevel="1" x14ac:dyDescent="0.35">
      <c r="A97" s="30"/>
      <c r="B97" s="30"/>
      <c r="C97" s="45" t="s">
        <v>423</v>
      </c>
      <c r="D97" s="1" t="str">
        <f>VLOOKUP(C91,overview_of_services!$B$2:$I$50,6,FALSE)</f>
        <v>Variable temperature control depending on the load (e.g. depending on supply water temperature set point)</v>
      </c>
      <c r="E97" s="48">
        <v>2</v>
      </c>
      <c r="F97" s="36">
        <v>0</v>
      </c>
      <c r="G97" s="48">
        <v>2</v>
      </c>
      <c r="H97" s="36">
        <v>0</v>
      </c>
      <c r="I97" s="36">
        <v>0</v>
      </c>
      <c r="J97" s="36">
        <v>0</v>
      </c>
      <c r="K97" s="36">
        <v>0</v>
      </c>
    </row>
    <row r="98" spans="1:11" s="78" customFormat="1" ht="35.25" customHeight="1" outlineLevel="1" x14ac:dyDescent="0.35">
      <c r="A98" s="30"/>
      <c r="B98" s="30"/>
      <c r="C98" s="45" t="s">
        <v>424</v>
      </c>
      <c r="D98" s="1">
        <f>VLOOKUP(C91,overview_of_services!$B$2:$I$50,7,FALSE)</f>
        <v>0</v>
      </c>
      <c r="E98" s="36" t="s">
        <v>429</v>
      </c>
      <c r="F98" s="36" t="s">
        <v>429</v>
      </c>
      <c r="G98" s="36" t="s">
        <v>429</v>
      </c>
      <c r="H98" s="36" t="s">
        <v>429</v>
      </c>
      <c r="I98" s="36" t="s">
        <v>429</v>
      </c>
      <c r="J98" s="36" t="s">
        <v>429</v>
      </c>
      <c r="K98" s="36" t="s">
        <v>429</v>
      </c>
    </row>
    <row r="99" spans="1:11" s="78" customFormat="1" ht="35.25" customHeight="1" outlineLevel="1" x14ac:dyDescent="0.35">
      <c r="A99" s="30"/>
      <c r="B99" s="30"/>
      <c r="C99" s="45" t="s">
        <v>425</v>
      </c>
      <c r="D99" s="1">
        <f>VLOOKUP(C91,overview_of_services!$B$2:$I$50,8,FALSE)</f>
        <v>0</v>
      </c>
      <c r="E99" s="48"/>
      <c r="F99" s="36"/>
      <c r="G99" s="48"/>
      <c r="H99" s="48"/>
      <c r="I99" s="36"/>
      <c r="J99" s="36"/>
      <c r="K99" s="36"/>
    </row>
    <row r="100" spans="1:11" s="78" customFormat="1" ht="6" hidden="1" customHeight="1" outlineLevel="2" x14ac:dyDescent="0.35">
      <c r="A100" s="30"/>
      <c r="B100" s="30"/>
      <c r="C100" s="31"/>
      <c r="D100" s="31"/>
      <c r="E100" s="32"/>
      <c r="F100" s="32"/>
      <c r="G100" s="32"/>
      <c r="H100" s="32"/>
      <c r="I100" s="32"/>
      <c r="J100" s="32"/>
      <c r="K100" s="32"/>
    </row>
    <row r="101" spans="1:11" s="78" customFormat="1" ht="30.75" hidden="1" customHeight="1" outlineLevel="2" x14ac:dyDescent="0.4">
      <c r="A101" s="30"/>
      <c r="B101" s="30"/>
      <c r="C101" s="28"/>
      <c r="D101" s="28" t="s">
        <v>426</v>
      </c>
      <c r="E101" s="4" t="s">
        <v>428</v>
      </c>
      <c r="F101" s="6" t="s">
        <v>428</v>
      </c>
      <c r="G101" s="6" t="s">
        <v>428</v>
      </c>
      <c r="H101" s="6" t="s">
        <v>428</v>
      </c>
      <c r="I101" s="6" t="s">
        <v>428</v>
      </c>
      <c r="J101" s="6" t="s">
        <v>428</v>
      </c>
      <c r="K101" s="6" t="s">
        <v>428</v>
      </c>
    </row>
    <row r="102" spans="1:11" s="78" customFormat="1" ht="30.75" hidden="1" customHeight="1" outlineLevel="2" x14ac:dyDescent="0.4">
      <c r="A102" s="30"/>
      <c r="B102" s="30"/>
      <c r="C102" s="28"/>
      <c r="D102" s="28" t="s">
        <v>427</v>
      </c>
      <c r="E102" s="4" t="s">
        <v>68</v>
      </c>
      <c r="F102" s="5"/>
      <c r="G102" s="6"/>
      <c r="H102" s="6"/>
      <c r="I102" s="6"/>
      <c r="J102" s="6"/>
      <c r="K102" s="6"/>
    </row>
    <row r="103" spans="1:11" ht="20.25" customHeight="1" outlineLevel="1" collapsed="1" thickBot="1" x14ac:dyDescent="0.4">
      <c r="C103" s="30"/>
      <c r="D103" s="30"/>
      <c r="E103" s="30"/>
      <c r="F103" s="30"/>
      <c r="G103" s="33"/>
      <c r="H103" s="33"/>
      <c r="I103" s="33"/>
      <c r="J103" s="33"/>
      <c r="K103" s="33"/>
    </row>
    <row r="104" spans="1:11" ht="17.25" customHeight="1" thickBot="1" x14ac:dyDescent="0.4">
      <c r="C104" s="43" t="s">
        <v>408</v>
      </c>
      <c r="D104" s="37" t="s">
        <v>409</v>
      </c>
      <c r="E104" s="29">
        <f>VLOOKUP(C105,overview_of_services!$B$2:$L$50,11,FALSE)</f>
        <v>1</v>
      </c>
      <c r="F104" s="30"/>
      <c r="G104" s="33"/>
      <c r="H104" s="33"/>
      <c r="I104" s="33"/>
      <c r="J104" s="33"/>
      <c r="K104" s="33"/>
    </row>
    <row r="105" spans="1:11" s="78" customFormat="1" ht="36.75" customHeight="1" thickBot="1" x14ac:dyDescent="0.7">
      <c r="A105" s="30"/>
      <c r="B105" s="47" t="s">
        <v>410</v>
      </c>
      <c r="C105" s="42" t="s">
        <v>104</v>
      </c>
      <c r="D105" s="46" t="str">
        <f>VLOOKUP(C105,overview_of_services!$B$2:$I$50,3,FALSE)</f>
        <v>Heat generator control (for heat pumps)</v>
      </c>
      <c r="E105" s="73"/>
      <c r="F105" s="105" t="s">
        <v>411</v>
      </c>
      <c r="G105" s="145" t="str">
        <f>VLOOKUP(C105,overview_of_services!$B$2:$I$50,2,FALSE)</f>
        <v>Control heat production facilities</v>
      </c>
      <c r="H105" s="145"/>
      <c r="I105" s="105"/>
      <c r="J105" s="27"/>
      <c r="K105" s="27"/>
    </row>
    <row r="106" spans="1:11" ht="5.25" customHeight="1" x14ac:dyDescent="0.35">
      <c r="C106" s="34"/>
      <c r="D106" s="34"/>
      <c r="E106" s="34"/>
      <c r="F106" s="34"/>
      <c r="G106" s="34"/>
      <c r="H106" s="34"/>
      <c r="I106" s="34"/>
      <c r="J106" s="34"/>
      <c r="K106" s="34"/>
    </row>
    <row r="107" spans="1:11" ht="20.25" customHeight="1" outlineLevel="1" x14ac:dyDescent="0.35">
      <c r="C107" s="142" t="s">
        <v>412</v>
      </c>
      <c r="D107" s="142"/>
      <c r="E107" s="144" t="s">
        <v>413</v>
      </c>
      <c r="F107" s="144"/>
      <c r="G107" s="144"/>
      <c r="H107" s="144"/>
      <c r="I107" s="144"/>
      <c r="J107" s="144"/>
      <c r="K107" s="144"/>
    </row>
    <row r="108" spans="1:11" ht="36.75" customHeight="1" outlineLevel="1" thickBot="1" x14ac:dyDescent="0.4">
      <c r="C108" s="143"/>
      <c r="D108" s="143"/>
      <c r="E108" s="35" t="s">
        <v>414</v>
      </c>
      <c r="F108" s="35" t="s">
        <v>415</v>
      </c>
      <c r="G108" s="35" t="s">
        <v>416</v>
      </c>
      <c r="H108" s="35" t="s">
        <v>417</v>
      </c>
      <c r="I108" s="35" t="s">
        <v>418</v>
      </c>
      <c r="J108" s="35" t="s">
        <v>419</v>
      </c>
      <c r="K108" s="35" t="s">
        <v>420</v>
      </c>
    </row>
    <row r="109" spans="1:11" s="78" customFormat="1" ht="35.25" customHeight="1" outlineLevel="1" thickTop="1" x14ac:dyDescent="0.35">
      <c r="A109" s="30"/>
      <c r="B109" s="30"/>
      <c r="C109" s="44" t="s">
        <v>421</v>
      </c>
      <c r="D109" s="29" t="str">
        <f>VLOOKUP(C105,overview_of_services!$B$2:$I$50,4,FALSE)</f>
        <v>On/Off-control of heat generator</v>
      </c>
      <c r="E109" s="36">
        <v>0</v>
      </c>
      <c r="F109" s="36">
        <v>0</v>
      </c>
      <c r="G109" s="36">
        <v>0</v>
      </c>
      <c r="H109" s="36">
        <v>0</v>
      </c>
      <c r="I109" s="36">
        <v>0</v>
      </c>
      <c r="J109" s="36">
        <v>0</v>
      </c>
      <c r="K109" s="36">
        <v>0</v>
      </c>
    </row>
    <row r="110" spans="1:11" s="78" customFormat="1" ht="35.25" customHeight="1" outlineLevel="1" x14ac:dyDescent="0.35">
      <c r="A110" s="30"/>
      <c r="B110" s="30"/>
      <c r="C110" s="45" t="s">
        <v>422</v>
      </c>
      <c r="D110" s="1" t="str">
        <f>VLOOKUP(C105,overview_of_services!$B$2:$I$50,5,FALSE)</f>
        <v>Multi-stage control of heat generator capacity depending on the load or demand (e.g. on/off of several compressors)</v>
      </c>
      <c r="E110" s="36">
        <v>1</v>
      </c>
      <c r="F110" s="36">
        <v>1</v>
      </c>
      <c r="G110" s="36">
        <v>1</v>
      </c>
      <c r="H110" s="36">
        <v>0</v>
      </c>
      <c r="I110" s="36">
        <v>0</v>
      </c>
      <c r="J110" s="36">
        <v>0</v>
      </c>
      <c r="K110" s="36">
        <v>0</v>
      </c>
    </row>
    <row r="111" spans="1:11" s="78" customFormat="1" ht="35.25" customHeight="1" outlineLevel="1" x14ac:dyDescent="0.35">
      <c r="A111" s="30"/>
      <c r="B111" s="30"/>
      <c r="C111" s="45" t="s">
        <v>423</v>
      </c>
      <c r="D111" s="1" t="str">
        <f>VLOOKUP(C105,overview_of_services!$B$2:$I$50,6,FALSE)</f>
        <v>Variable control of heat generator capacity depending on the load or demand (e.g. hot gas bypass, inverter frequency control)</v>
      </c>
      <c r="E111" s="48">
        <v>2</v>
      </c>
      <c r="F111" s="36">
        <v>1</v>
      </c>
      <c r="G111" s="48">
        <v>2</v>
      </c>
      <c r="H111" s="36">
        <v>0</v>
      </c>
      <c r="I111" s="36">
        <v>0</v>
      </c>
      <c r="J111" s="36">
        <v>0</v>
      </c>
      <c r="K111" s="36">
        <v>0</v>
      </c>
    </row>
    <row r="112" spans="1:11" s="78" customFormat="1" ht="35.25" customHeight="1" outlineLevel="1" x14ac:dyDescent="0.35">
      <c r="A112" s="30"/>
      <c r="B112" s="30"/>
      <c r="C112" s="45" t="s">
        <v>424</v>
      </c>
      <c r="D112" s="1" t="str">
        <f>VLOOKUP(C105,overview_of_services!$B$2:$I$50,7,FALSE)</f>
        <v>Variable control of heat generator capacity depending on the load AND external signals from grid</v>
      </c>
      <c r="E112" s="48">
        <v>2</v>
      </c>
      <c r="F112" s="36">
        <v>3</v>
      </c>
      <c r="G112" s="48">
        <v>2</v>
      </c>
      <c r="H112" s="36">
        <v>0</v>
      </c>
      <c r="I112" s="36">
        <v>0</v>
      </c>
      <c r="J112" s="36">
        <v>0</v>
      </c>
      <c r="K112" s="36">
        <v>0</v>
      </c>
    </row>
    <row r="113" spans="1:11" s="78" customFormat="1" ht="35.25" customHeight="1" outlineLevel="1" x14ac:dyDescent="0.35">
      <c r="A113" s="30"/>
      <c r="B113" s="30"/>
      <c r="C113" s="45" t="s">
        <v>425</v>
      </c>
      <c r="D113" s="1">
        <f>VLOOKUP(C105,overview_of_services!$B$2:$I$50,8,FALSE)</f>
        <v>0</v>
      </c>
      <c r="E113" s="48"/>
      <c r="F113" s="36"/>
      <c r="G113" s="48"/>
      <c r="H113" s="48"/>
      <c r="I113" s="36"/>
      <c r="J113" s="36"/>
      <c r="K113" s="36"/>
    </row>
    <row r="114" spans="1:11" s="78" customFormat="1" ht="6" hidden="1" customHeight="1" outlineLevel="2" x14ac:dyDescent="0.35">
      <c r="A114" s="30"/>
      <c r="B114" s="30"/>
      <c r="C114" s="31"/>
      <c r="D114" s="31"/>
      <c r="E114" s="32"/>
      <c r="F114" s="32"/>
      <c r="G114" s="32"/>
      <c r="H114" s="32"/>
      <c r="I114" s="32"/>
      <c r="J114" s="32"/>
      <c r="K114" s="32"/>
    </row>
    <row r="115" spans="1:11" s="78" customFormat="1" ht="30.75" hidden="1" customHeight="1" outlineLevel="2" x14ac:dyDescent="0.4">
      <c r="A115" s="30"/>
      <c r="B115" s="30"/>
      <c r="C115" s="28"/>
      <c r="D115" s="28" t="s">
        <v>426</v>
      </c>
      <c r="E115" s="4" t="s">
        <v>428</v>
      </c>
      <c r="F115" s="6" t="s">
        <v>428</v>
      </c>
      <c r="G115" s="6" t="s">
        <v>428</v>
      </c>
      <c r="H115" s="6" t="s">
        <v>428</v>
      </c>
      <c r="I115" s="6" t="s">
        <v>428</v>
      </c>
      <c r="J115" s="6" t="s">
        <v>428</v>
      </c>
      <c r="K115" s="6" t="s">
        <v>428</v>
      </c>
    </row>
    <row r="116" spans="1:11" s="78" customFormat="1" ht="30.75" hidden="1" customHeight="1" outlineLevel="2" x14ac:dyDescent="0.4">
      <c r="A116" s="30"/>
      <c r="B116" s="30"/>
      <c r="C116" s="28"/>
      <c r="D116" s="28" t="s">
        <v>427</v>
      </c>
      <c r="E116" s="4"/>
      <c r="F116" s="5"/>
      <c r="G116" s="6"/>
      <c r="H116" s="6"/>
      <c r="I116" s="6"/>
      <c r="J116" s="6"/>
      <c r="K116" s="6"/>
    </row>
    <row r="117" spans="1:11" ht="20.25" customHeight="1" outlineLevel="1" collapsed="1" x14ac:dyDescent="0.35">
      <c r="C117" s="30"/>
      <c r="D117" s="30"/>
      <c r="E117" s="30"/>
      <c r="F117" s="30"/>
      <c r="G117" s="33"/>
      <c r="H117" s="33"/>
      <c r="I117" s="33"/>
      <c r="J117" s="33"/>
      <c r="K117" s="33"/>
    </row>
    <row r="118" spans="1:11" ht="20.25" customHeight="1" outlineLevel="1" thickBot="1" x14ac:dyDescent="0.4">
      <c r="C118" s="30"/>
      <c r="D118" s="30"/>
      <c r="E118" s="30"/>
      <c r="F118" s="30"/>
      <c r="G118" s="33"/>
      <c r="H118" s="33"/>
      <c r="I118" s="33"/>
      <c r="J118" s="33"/>
      <c r="K118" s="33"/>
    </row>
    <row r="119" spans="1:11" ht="17.25" customHeight="1" thickBot="1" x14ac:dyDescent="0.4">
      <c r="C119" s="43" t="s">
        <v>408</v>
      </c>
      <c r="D119" s="37" t="s">
        <v>409</v>
      </c>
      <c r="E119" s="29">
        <f>VLOOKUP(C120,overview_of_services!$B$2:$L$50,11,FALSE)</f>
        <v>1</v>
      </c>
      <c r="F119" s="30"/>
      <c r="G119" s="33"/>
      <c r="H119" s="33"/>
      <c r="I119" s="33"/>
      <c r="J119" s="33"/>
      <c r="K119" s="33"/>
    </row>
    <row r="120" spans="1:11" s="78" customFormat="1" ht="54" customHeight="1" thickBot="1" x14ac:dyDescent="0.7">
      <c r="A120" s="30"/>
      <c r="B120" s="47" t="s">
        <v>410</v>
      </c>
      <c r="C120" s="42" t="s">
        <v>113</v>
      </c>
      <c r="D120" s="46" t="str">
        <f>VLOOKUP(C120,overview_of_services!$B$2:$I$50,3,FALSE)</f>
        <v>Sequencing in case of different heat generators</v>
      </c>
      <c r="E120" s="73"/>
      <c r="F120" s="105" t="s">
        <v>411</v>
      </c>
      <c r="G120" s="145" t="str">
        <f>VLOOKUP(C120,overview_of_services!$B$2:$I$50,2,FALSE)</f>
        <v>Control heat production facilities</v>
      </c>
      <c r="H120" s="145"/>
      <c r="I120" s="105"/>
      <c r="J120" s="27"/>
      <c r="K120" s="27"/>
    </row>
    <row r="121" spans="1:11" ht="5.25" customHeight="1" x14ac:dyDescent="0.35">
      <c r="C121" s="34"/>
      <c r="D121" s="34"/>
      <c r="E121" s="34"/>
      <c r="F121" s="34"/>
      <c r="G121" s="34"/>
      <c r="H121" s="34"/>
      <c r="I121" s="34"/>
      <c r="J121" s="34"/>
      <c r="K121" s="34"/>
    </row>
    <row r="122" spans="1:11" ht="20.25" customHeight="1" outlineLevel="1" x14ac:dyDescent="0.35">
      <c r="C122" s="142" t="s">
        <v>412</v>
      </c>
      <c r="D122" s="142"/>
      <c r="E122" s="144" t="s">
        <v>413</v>
      </c>
      <c r="F122" s="144"/>
      <c r="G122" s="144"/>
      <c r="H122" s="144"/>
      <c r="I122" s="144"/>
      <c r="J122" s="144"/>
      <c r="K122" s="144"/>
    </row>
    <row r="123" spans="1:11" ht="36.75" customHeight="1" outlineLevel="1" thickBot="1" x14ac:dyDescent="0.4">
      <c r="C123" s="143"/>
      <c r="D123" s="143"/>
      <c r="E123" s="35" t="s">
        <v>414</v>
      </c>
      <c r="F123" s="35" t="s">
        <v>415</v>
      </c>
      <c r="G123" s="35" t="s">
        <v>416</v>
      </c>
      <c r="H123" s="35" t="s">
        <v>417</v>
      </c>
      <c r="I123" s="35" t="s">
        <v>418</v>
      </c>
      <c r="J123" s="35" t="s">
        <v>419</v>
      </c>
      <c r="K123" s="35" t="s">
        <v>420</v>
      </c>
    </row>
    <row r="124" spans="1:11" s="78" customFormat="1" ht="41.4" customHeight="1" outlineLevel="1" thickTop="1" x14ac:dyDescent="0.35">
      <c r="A124" s="30"/>
      <c r="B124" s="30"/>
      <c r="C124" s="44" t="s">
        <v>421</v>
      </c>
      <c r="D124" s="29" t="str">
        <f>VLOOKUP(C120,overview_of_services!$B$2:$I$50,4,FALSE)</f>
        <v>Priorities only based on running time</v>
      </c>
      <c r="E124" s="48">
        <v>0</v>
      </c>
      <c r="F124" s="48">
        <v>0</v>
      </c>
      <c r="G124" s="48">
        <v>0</v>
      </c>
      <c r="H124" s="48">
        <v>0</v>
      </c>
      <c r="I124" s="48">
        <v>0</v>
      </c>
      <c r="J124" s="48">
        <v>0</v>
      </c>
      <c r="K124" s="48">
        <v>0</v>
      </c>
    </row>
    <row r="125" spans="1:11" s="78" customFormat="1" ht="41.4" customHeight="1" outlineLevel="1" x14ac:dyDescent="0.35">
      <c r="A125" s="30"/>
      <c r="B125" s="30"/>
      <c r="C125" s="45" t="s">
        <v>422</v>
      </c>
      <c r="D125" s="29" t="str">
        <f>VLOOKUP(C120,overview_of_services!$B$2:$I$50,5,FALSE)</f>
        <v>Control according to fixed priority list: e.g. based on rated energy efficiency</v>
      </c>
      <c r="E125" s="48">
        <v>1</v>
      </c>
      <c r="F125" s="48">
        <v>0</v>
      </c>
      <c r="G125" s="48">
        <v>0</v>
      </c>
      <c r="H125" s="48">
        <v>0</v>
      </c>
      <c r="I125" s="48">
        <v>0</v>
      </c>
      <c r="J125" s="48">
        <v>0</v>
      </c>
      <c r="K125" s="48">
        <v>0</v>
      </c>
    </row>
    <row r="126" spans="1:11" s="78" customFormat="1" ht="43.5" outlineLevel="1" x14ac:dyDescent="0.35">
      <c r="A126" s="30"/>
      <c r="B126" s="30"/>
      <c r="C126" s="45" t="s">
        <v>423</v>
      </c>
      <c r="D126" s="29" t="str">
        <f>VLOOKUP(C120,overview_of_services!$B$2:$I$50,6,FALSE)</f>
        <v>Control according to dynamic priority list (based on current energy efficiency, carbon emissions and capacity of generators, e.g. solar, geothermal heat, cogeneration plant, fossil fuels)</v>
      </c>
      <c r="E126" s="48">
        <v>2</v>
      </c>
      <c r="F126" s="36">
        <v>1</v>
      </c>
      <c r="G126" s="48">
        <v>0</v>
      </c>
      <c r="H126" s="48">
        <v>0</v>
      </c>
      <c r="I126" s="48">
        <v>0</v>
      </c>
      <c r="J126" s="48">
        <v>0</v>
      </c>
      <c r="K126" s="48">
        <v>0</v>
      </c>
    </row>
    <row r="127" spans="1:11" s="78" customFormat="1" ht="41.4" customHeight="1" outlineLevel="1" x14ac:dyDescent="0.35">
      <c r="A127" s="30"/>
      <c r="B127" s="30"/>
      <c r="C127" s="45" t="s">
        <v>424</v>
      </c>
      <c r="D127" s="29" t="str">
        <f>VLOOKUP(C120,overview_of_services!$B$2:$I$50,7,FALSE)</f>
        <v>Control according to dynamic priority list (based on current AND predicted load, energy efficiency, carbon emissions  and capacity of generators)</v>
      </c>
      <c r="E127" s="48">
        <v>3</v>
      </c>
      <c r="F127" s="36">
        <v>2</v>
      </c>
      <c r="G127" s="48">
        <v>0</v>
      </c>
      <c r="H127" s="48">
        <v>0</v>
      </c>
      <c r="I127" s="48">
        <v>0</v>
      </c>
      <c r="J127" s="48">
        <v>0</v>
      </c>
      <c r="K127" s="48">
        <v>0</v>
      </c>
    </row>
    <row r="128" spans="1:11" s="78" customFormat="1" ht="46.5" customHeight="1" outlineLevel="1" x14ac:dyDescent="0.35">
      <c r="A128" s="30"/>
      <c r="B128" s="30"/>
      <c r="C128" s="45" t="s">
        <v>425</v>
      </c>
      <c r="D128" s="29" t="str">
        <f>VLOOKUP(C120,overview_of_services!$B$2:$I$50,8,FALSE)</f>
        <v>Control according to dynamic priority list (based on current AND predicted load, energy efficiency, carbon emissions, capacity of generators AND external signals from grid)</v>
      </c>
      <c r="E128" s="48">
        <v>3</v>
      </c>
      <c r="F128" s="36">
        <v>3</v>
      </c>
      <c r="G128" s="48">
        <v>0</v>
      </c>
      <c r="H128" s="48">
        <v>0</v>
      </c>
      <c r="I128" s="48">
        <v>0</v>
      </c>
      <c r="J128" s="48">
        <v>0</v>
      </c>
      <c r="K128" s="48">
        <v>0</v>
      </c>
    </row>
    <row r="129" spans="1:11" s="78" customFormat="1" ht="6" hidden="1" customHeight="1" outlineLevel="2" x14ac:dyDescent="0.35">
      <c r="A129" s="30"/>
      <c r="B129" s="30"/>
      <c r="C129" s="31"/>
      <c r="D129" s="31"/>
      <c r="E129" s="32"/>
      <c r="F129" s="32"/>
      <c r="G129" s="32"/>
      <c r="H129" s="32"/>
      <c r="I129" s="32"/>
      <c r="J129" s="32"/>
      <c r="K129" s="32"/>
    </row>
    <row r="130" spans="1:11" s="78" customFormat="1" ht="30.75" hidden="1" customHeight="1" outlineLevel="2" x14ac:dyDescent="0.4">
      <c r="A130" s="30"/>
      <c r="B130" s="30"/>
      <c r="C130" s="28"/>
      <c r="D130" s="28" t="s">
        <v>426</v>
      </c>
      <c r="E130" s="4" t="s">
        <v>428</v>
      </c>
      <c r="F130" s="6" t="s">
        <v>428</v>
      </c>
      <c r="G130" s="6" t="s">
        <v>428</v>
      </c>
      <c r="H130" s="6" t="s">
        <v>428</v>
      </c>
      <c r="I130" s="6" t="s">
        <v>428</v>
      </c>
      <c r="J130" s="6" t="s">
        <v>428</v>
      </c>
      <c r="K130" s="6" t="s">
        <v>428</v>
      </c>
    </row>
    <row r="131" spans="1:11" s="78" customFormat="1" ht="30.75" hidden="1" customHeight="1" outlineLevel="2" x14ac:dyDescent="0.4">
      <c r="A131" s="30"/>
      <c r="B131" s="30"/>
      <c r="C131" s="28"/>
      <c r="D131" s="28" t="s">
        <v>427</v>
      </c>
      <c r="E131" s="4" t="s">
        <v>68</v>
      </c>
      <c r="F131" s="5"/>
      <c r="G131" s="6"/>
      <c r="H131" s="6"/>
      <c r="I131" s="6"/>
      <c r="J131" s="6"/>
      <c r="K131" s="6"/>
    </row>
    <row r="132" spans="1:11" ht="20.25" customHeight="1" outlineLevel="1" collapsed="1" x14ac:dyDescent="0.35">
      <c r="C132" s="30"/>
      <c r="D132" s="30"/>
      <c r="E132" s="30"/>
      <c r="F132" s="30"/>
      <c r="G132" s="33"/>
      <c r="H132" s="33"/>
      <c r="I132" s="33"/>
      <c r="J132" s="33"/>
      <c r="K132" s="33"/>
    </row>
    <row r="133" spans="1:11" ht="5.25" customHeight="1" thickBot="1" x14ac:dyDescent="0.4">
      <c r="C133" s="34"/>
      <c r="D133" s="34"/>
      <c r="E133" s="34"/>
      <c r="F133" s="34"/>
      <c r="G133" s="34"/>
      <c r="H133" s="34"/>
      <c r="I133" s="34"/>
      <c r="J133" s="34"/>
      <c r="K133" s="34"/>
    </row>
    <row r="134" spans="1:11" ht="20.25" hidden="1" customHeight="1" outlineLevel="1" x14ac:dyDescent="0.4">
      <c r="C134" s="142" t="s">
        <v>412</v>
      </c>
      <c r="D134" s="142"/>
      <c r="E134" s="144" t="s">
        <v>413</v>
      </c>
      <c r="F134" s="144"/>
      <c r="G134" s="144"/>
      <c r="H134" s="144"/>
      <c r="I134" s="144"/>
      <c r="J134" s="144"/>
      <c r="K134" s="144"/>
    </row>
    <row r="135" spans="1:11" ht="36.75" hidden="1" customHeight="1" outlineLevel="1" thickBot="1" x14ac:dyDescent="0.4">
      <c r="C135" s="143"/>
      <c r="D135" s="143"/>
      <c r="E135" s="35" t="s">
        <v>414</v>
      </c>
      <c r="F135" s="35" t="s">
        <v>415</v>
      </c>
      <c r="G135" s="35" t="s">
        <v>416</v>
      </c>
      <c r="H135" s="35" t="s">
        <v>417</v>
      </c>
      <c r="I135" s="35" t="s">
        <v>406</v>
      </c>
      <c r="J135" s="35" t="s">
        <v>419</v>
      </c>
      <c r="K135" s="35" t="s">
        <v>420</v>
      </c>
    </row>
    <row r="136" spans="1:11" s="78" customFormat="1" ht="35.25" hidden="1" customHeight="1" outlineLevel="1" x14ac:dyDescent="0.4">
      <c r="A136" s="30"/>
      <c r="B136" s="30"/>
      <c r="C136" s="44" t="s">
        <v>421</v>
      </c>
      <c r="D136" s="29" t="e">
        <f>VLOOKUP(#REF!,overview_of_services!$B$2:$I$50,4,FALSE)</f>
        <v>#REF!</v>
      </c>
      <c r="E136" s="36">
        <v>0</v>
      </c>
      <c r="F136" s="36">
        <v>0</v>
      </c>
      <c r="G136" s="36">
        <v>0</v>
      </c>
      <c r="H136" s="36">
        <v>0</v>
      </c>
      <c r="I136" s="36">
        <v>0</v>
      </c>
      <c r="J136" s="36">
        <v>0</v>
      </c>
      <c r="K136" s="36">
        <v>0</v>
      </c>
    </row>
    <row r="137" spans="1:11" s="78" customFormat="1" ht="35.25" hidden="1" customHeight="1" outlineLevel="1" x14ac:dyDescent="0.4">
      <c r="A137" s="30"/>
      <c r="B137" s="30"/>
      <c r="C137" s="45" t="s">
        <v>422</v>
      </c>
      <c r="D137" s="1" t="e">
        <f>VLOOKUP(#REF!,overview_of_services!$B$2:$I$50,5,FALSE)</f>
        <v>#REF!</v>
      </c>
      <c r="E137" s="36" t="s">
        <v>430</v>
      </c>
      <c r="F137" s="36">
        <v>0</v>
      </c>
      <c r="G137" s="36">
        <v>0</v>
      </c>
      <c r="H137" s="36">
        <v>0</v>
      </c>
      <c r="I137" s="36">
        <v>0</v>
      </c>
      <c r="J137" s="36">
        <v>0</v>
      </c>
      <c r="K137" s="36">
        <v>0</v>
      </c>
    </row>
    <row r="138" spans="1:11" s="78" customFormat="1" ht="35.25" hidden="1" customHeight="1" outlineLevel="1" x14ac:dyDescent="0.4">
      <c r="A138" s="30"/>
      <c r="B138" s="30"/>
      <c r="C138" s="45" t="s">
        <v>423</v>
      </c>
      <c r="D138" s="66" t="e">
        <f>VLOOKUP(#REF!,overview_of_services!$B$2:$I$50,6,FALSE)</f>
        <v>#REF!</v>
      </c>
      <c r="E138" s="48" t="s">
        <v>431</v>
      </c>
      <c r="F138" s="36">
        <v>0</v>
      </c>
      <c r="G138" s="36">
        <v>0</v>
      </c>
      <c r="H138" s="36">
        <v>0</v>
      </c>
      <c r="I138" s="36">
        <v>0</v>
      </c>
      <c r="J138" s="36">
        <v>0</v>
      </c>
      <c r="K138" s="36">
        <v>0</v>
      </c>
    </row>
    <row r="139" spans="1:11" s="78" customFormat="1" ht="35.25" hidden="1" customHeight="1" outlineLevel="1" x14ac:dyDescent="0.4">
      <c r="A139" s="30"/>
      <c r="B139" s="30"/>
      <c r="C139" s="45" t="s">
        <v>424</v>
      </c>
      <c r="D139" s="66" t="e">
        <f>VLOOKUP(#REF!,overview_of_services!$B$2:$I$50,7,FALSE)</f>
        <v>#REF!</v>
      </c>
      <c r="E139" s="48" t="s">
        <v>432</v>
      </c>
      <c r="F139" s="71" t="s">
        <v>431</v>
      </c>
      <c r="G139" s="36">
        <v>0</v>
      </c>
      <c r="H139" s="36">
        <v>0</v>
      </c>
      <c r="I139" s="36">
        <v>0</v>
      </c>
      <c r="J139" s="36">
        <v>0</v>
      </c>
      <c r="K139" s="36">
        <v>0</v>
      </c>
    </row>
    <row r="140" spans="1:11" s="78" customFormat="1" ht="35.25" hidden="1" customHeight="1" outlineLevel="1" x14ac:dyDescent="0.4">
      <c r="A140" s="30"/>
      <c r="B140" s="30"/>
      <c r="C140" s="45" t="s">
        <v>425</v>
      </c>
      <c r="D140" s="1" t="e">
        <f>VLOOKUP(#REF!,overview_of_services!$B$2:$I$50,8,FALSE)</f>
        <v>#REF!</v>
      </c>
      <c r="E140" s="48"/>
      <c r="F140" s="36"/>
      <c r="G140" s="48"/>
      <c r="H140" s="48"/>
      <c r="I140" s="36"/>
      <c r="J140" s="36"/>
      <c r="K140" s="36"/>
    </row>
    <row r="141" spans="1:11" s="78" customFormat="1" ht="6" hidden="1" customHeight="1" outlineLevel="2" x14ac:dyDescent="0.4">
      <c r="A141" s="30"/>
      <c r="B141" s="30"/>
      <c r="C141" s="31"/>
      <c r="D141" s="31"/>
      <c r="E141" s="32"/>
      <c r="F141" s="32"/>
      <c r="G141" s="32"/>
      <c r="H141" s="32"/>
      <c r="I141" s="32"/>
      <c r="J141" s="32"/>
      <c r="K141" s="32"/>
    </row>
    <row r="142" spans="1:11" s="78" customFormat="1" ht="30.75" hidden="1" customHeight="1" outlineLevel="2" x14ac:dyDescent="0.4">
      <c r="A142" s="30"/>
      <c r="B142" s="30"/>
      <c r="C142" s="28"/>
      <c r="D142" s="28" t="s">
        <v>426</v>
      </c>
      <c r="E142" s="4" t="s">
        <v>428</v>
      </c>
      <c r="F142" s="6" t="s">
        <v>428</v>
      </c>
      <c r="G142" s="6" t="s">
        <v>428</v>
      </c>
      <c r="H142" s="6" t="s">
        <v>428</v>
      </c>
      <c r="I142" s="6" t="s">
        <v>428</v>
      </c>
      <c r="J142" s="6" t="s">
        <v>428</v>
      </c>
      <c r="K142" s="6" t="s">
        <v>428</v>
      </c>
    </row>
    <row r="143" spans="1:11" s="78" customFormat="1" ht="30.75" hidden="1" customHeight="1" outlineLevel="2" x14ac:dyDescent="0.4">
      <c r="A143" s="30"/>
      <c r="B143" s="30"/>
      <c r="C143" s="28"/>
      <c r="D143" s="28" t="s">
        <v>427</v>
      </c>
      <c r="E143" s="4" t="s">
        <v>68</v>
      </c>
      <c r="F143" s="5"/>
      <c r="G143" s="6"/>
      <c r="H143" s="6"/>
      <c r="I143" s="6"/>
      <c r="J143" s="6"/>
      <c r="K143" s="6"/>
    </row>
    <row r="144" spans="1:11" ht="20.25" hidden="1" customHeight="1" outlineLevel="1" x14ac:dyDescent="0.4">
      <c r="C144" s="30"/>
      <c r="D144" s="30"/>
      <c r="E144" s="30"/>
      <c r="F144" s="30"/>
      <c r="G144" s="33"/>
      <c r="H144" s="33"/>
      <c r="I144" s="33"/>
      <c r="J144" s="33"/>
      <c r="K144" s="33"/>
    </row>
    <row r="145" spans="1:36" ht="17.25" customHeight="1" collapsed="1" thickBot="1" x14ac:dyDescent="0.4">
      <c r="C145" s="43" t="s">
        <v>408</v>
      </c>
      <c r="D145" s="37" t="s">
        <v>409</v>
      </c>
      <c r="E145" s="29">
        <f>VLOOKUP(C146,overview_of_services!$B$2:$L$50,11,FALSE)</f>
        <v>1</v>
      </c>
      <c r="F145" s="30"/>
      <c r="G145" s="33"/>
      <c r="H145" s="33"/>
      <c r="I145" s="33"/>
      <c r="J145" s="33"/>
      <c r="K145" s="33"/>
    </row>
    <row r="146" spans="1:36" s="78" customFormat="1" ht="36.75" customHeight="1" thickBot="1" x14ac:dyDescent="0.7">
      <c r="A146" s="30"/>
      <c r="B146" s="47" t="s">
        <v>410</v>
      </c>
      <c r="C146" s="42" t="s">
        <v>122</v>
      </c>
      <c r="D146" s="46" t="str">
        <f>VLOOKUP(C146,overview_of_services!$B$2:$I$50,3,FALSE)</f>
        <v>Report information regarding HEATING system performance</v>
      </c>
      <c r="E146" s="73"/>
      <c r="F146" s="105" t="s">
        <v>411</v>
      </c>
      <c r="G146" s="145" t="str">
        <f>VLOOKUP(C146,overview_of_services!$B$2:$I$50,2,FALSE)</f>
        <v>Information to occupants and facility managers</v>
      </c>
      <c r="H146" s="145"/>
      <c r="I146" s="105"/>
      <c r="J146" s="27"/>
      <c r="K146" s="27"/>
    </row>
    <row r="147" spans="1:36" ht="5.25" customHeight="1" x14ac:dyDescent="0.35">
      <c r="C147" s="34"/>
      <c r="D147" s="34"/>
      <c r="E147" s="34"/>
      <c r="F147" s="34"/>
      <c r="G147" s="34"/>
      <c r="H147" s="34"/>
      <c r="I147" s="34"/>
      <c r="J147" s="34"/>
      <c r="K147" s="34"/>
    </row>
    <row r="148" spans="1:36" ht="20.25" customHeight="1" outlineLevel="1" x14ac:dyDescent="0.35">
      <c r="C148" s="142" t="s">
        <v>412</v>
      </c>
      <c r="D148" s="142"/>
      <c r="E148" s="144" t="s">
        <v>413</v>
      </c>
      <c r="F148" s="144"/>
      <c r="G148" s="144"/>
      <c r="H148" s="144"/>
      <c r="I148" s="144"/>
      <c r="J148" s="144"/>
      <c r="K148" s="144"/>
    </row>
    <row r="149" spans="1:36" ht="36.75" customHeight="1" outlineLevel="1" thickBot="1" x14ac:dyDescent="0.4">
      <c r="C149" s="143"/>
      <c r="D149" s="143"/>
      <c r="E149" s="35" t="s">
        <v>414</v>
      </c>
      <c r="F149" s="35" t="s">
        <v>415</v>
      </c>
      <c r="G149" s="35" t="s">
        <v>416</v>
      </c>
      <c r="H149" s="35" t="s">
        <v>417</v>
      </c>
      <c r="I149" s="35" t="s">
        <v>418</v>
      </c>
      <c r="J149" s="35" t="s">
        <v>419</v>
      </c>
      <c r="K149" s="35" t="s">
        <v>420</v>
      </c>
    </row>
    <row r="150" spans="1:36" s="78" customFormat="1" ht="35.25" customHeight="1" outlineLevel="1" thickTop="1" x14ac:dyDescent="0.35">
      <c r="A150" s="30"/>
      <c r="B150" s="30"/>
      <c r="C150" s="44" t="s">
        <v>421</v>
      </c>
      <c r="D150" s="29" t="str">
        <f>VLOOKUP(C146,overview_of_services!$B$2:$I$50,4,FALSE)</f>
        <v>None</v>
      </c>
      <c r="E150" s="48">
        <v>0</v>
      </c>
      <c r="F150" s="48">
        <v>0</v>
      </c>
      <c r="G150" s="48">
        <v>0</v>
      </c>
      <c r="H150" s="48">
        <v>0</v>
      </c>
      <c r="I150" s="48">
        <v>0</v>
      </c>
      <c r="J150" s="48">
        <v>0</v>
      </c>
      <c r="K150" s="48">
        <v>0</v>
      </c>
    </row>
    <row r="151" spans="1:36" s="78" customFormat="1" ht="35.25" customHeight="1" outlineLevel="1" x14ac:dyDescent="0.35">
      <c r="A151" s="30"/>
      <c r="B151" s="30"/>
      <c r="C151" s="45" t="s">
        <v>422</v>
      </c>
      <c r="D151" s="29" t="str">
        <f>VLOOKUP(C146,overview_of_services!$B$2:$I$50,5,FALSE)</f>
        <v>Central or remote reporting of current performance KPIs (e.g. temperatures, submetering energy usage)</v>
      </c>
      <c r="E151" s="48">
        <v>1</v>
      </c>
      <c r="F151" s="48">
        <v>0</v>
      </c>
      <c r="G151" s="48">
        <v>0</v>
      </c>
      <c r="H151" s="48">
        <v>0</v>
      </c>
      <c r="I151" s="48">
        <v>0</v>
      </c>
      <c r="J151" s="48">
        <v>1</v>
      </c>
      <c r="K151" s="48">
        <v>1</v>
      </c>
    </row>
    <row r="152" spans="1:36" s="78" customFormat="1" ht="35.25" customHeight="1" outlineLevel="1" x14ac:dyDescent="0.35">
      <c r="A152" s="30"/>
      <c r="B152" s="30"/>
      <c r="C152" s="45" t="s">
        <v>423</v>
      </c>
      <c r="D152" s="29" t="str">
        <f>VLOOKUP(C146,overview_of_services!$B$2:$I$50,6,FALSE)</f>
        <v>Central or remote reporting of current performance KPIs and historical data</v>
      </c>
      <c r="E152" s="48">
        <v>1</v>
      </c>
      <c r="F152" s="48">
        <v>0</v>
      </c>
      <c r="G152" s="48">
        <v>0</v>
      </c>
      <c r="H152" s="48">
        <v>0</v>
      </c>
      <c r="I152" s="48">
        <v>0</v>
      </c>
      <c r="J152" s="48">
        <v>1</v>
      </c>
      <c r="K152" s="48">
        <v>2</v>
      </c>
    </row>
    <row r="153" spans="1:36" s="78" customFormat="1" ht="35.25" customHeight="1" outlineLevel="1" x14ac:dyDescent="0.35">
      <c r="A153" s="30"/>
      <c r="B153" s="30"/>
      <c r="C153" s="45" t="s">
        <v>424</v>
      </c>
      <c r="D153" s="29" t="str">
        <f>VLOOKUP(C146,overview_of_services!$B$2:$I$50,7,FALSE)</f>
        <v>Central or remote reporting of performance evaluation including forecasting and/or benchmarking</v>
      </c>
      <c r="E153" s="48">
        <v>1</v>
      </c>
      <c r="F153" s="48">
        <v>0</v>
      </c>
      <c r="G153" s="48">
        <v>0</v>
      </c>
      <c r="H153" s="48">
        <v>0</v>
      </c>
      <c r="I153" s="48">
        <v>0</v>
      </c>
      <c r="J153" s="48">
        <v>1</v>
      </c>
      <c r="K153" s="48">
        <v>3</v>
      </c>
    </row>
    <row r="154" spans="1:36" s="78" customFormat="1" ht="57" customHeight="1" outlineLevel="1" x14ac:dyDescent="0.35">
      <c r="A154" s="30"/>
      <c r="B154" s="30"/>
      <c r="C154" s="45" t="s">
        <v>425</v>
      </c>
      <c r="D154" s="29" t="str">
        <f>VLOOKUP(C146,overview_of_services!$B$2:$I$50,8,FALSE)</f>
        <v>Central or remote reporting of performance evaluation including forecasting and/or benchmarking; also including predictive management and fault detection</v>
      </c>
      <c r="E154" s="48">
        <v>1</v>
      </c>
      <c r="F154" s="48">
        <v>0</v>
      </c>
      <c r="G154" s="48">
        <v>0</v>
      </c>
      <c r="H154" s="48">
        <v>1</v>
      </c>
      <c r="I154" s="48">
        <v>0</v>
      </c>
      <c r="J154" s="48">
        <v>3</v>
      </c>
      <c r="K154" s="48">
        <v>3</v>
      </c>
    </row>
    <row r="155" spans="1:36" s="78" customFormat="1" ht="6" hidden="1" customHeight="1" outlineLevel="2" x14ac:dyDescent="0.35">
      <c r="A155" s="30"/>
      <c r="B155" s="30"/>
      <c r="C155" s="31"/>
      <c r="D155" s="31"/>
      <c r="E155" s="32"/>
      <c r="F155" s="32"/>
      <c r="G155" s="32"/>
      <c r="H155" s="32"/>
      <c r="I155" s="32"/>
      <c r="J155" s="32"/>
      <c r="K155" s="32"/>
    </row>
    <row r="156" spans="1:36" s="78" customFormat="1" ht="30.75" hidden="1" customHeight="1" outlineLevel="2" x14ac:dyDescent="0.4">
      <c r="A156" s="30"/>
      <c r="B156" s="30"/>
      <c r="C156" s="28"/>
      <c r="D156" s="28" t="s">
        <v>426</v>
      </c>
      <c r="E156" s="4" t="s">
        <v>428</v>
      </c>
      <c r="F156" s="6" t="s">
        <v>428</v>
      </c>
      <c r="G156" s="6" t="s">
        <v>428</v>
      </c>
      <c r="H156" s="6" t="s">
        <v>428</v>
      </c>
      <c r="I156" s="6" t="s">
        <v>428</v>
      </c>
      <c r="J156" s="6" t="s">
        <v>428</v>
      </c>
      <c r="K156" s="6" t="s">
        <v>428</v>
      </c>
    </row>
    <row r="157" spans="1:36" s="78" customFormat="1" ht="30.75" hidden="1" customHeight="1" outlineLevel="2" x14ac:dyDescent="0.4">
      <c r="A157" s="30"/>
      <c r="B157" s="30"/>
      <c r="C157" s="28"/>
      <c r="D157" s="28" t="s">
        <v>427</v>
      </c>
      <c r="E157" s="4"/>
      <c r="F157" s="5"/>
      <c r="G157" s="6"/>
      <c r="H157" s="6"/>
      <c r="I157" s="6"/>
      <c r="J157" s="6"/>
      <c r="K157" s="6"/>
    </row>
    <row r="158" spans="1:36" ht="20.25" customHeight="1" outlineLevel="1" collapsed="1" thickBot="1" x14ac:dyDescent="0.4">
      <c r="C158" s="30"/>
      <c r="D158" s="30"/>
      <c r="E158" s="30"/>
      <c r="F158" s="30"/>
      <c r="G158" s="33"/>
      <c r="H158" s="33"/>
      <c r="I158" s="33"/>
      <c r="J158" s="33"/>
      <c r="K158" s="33"/>
    </row>
    <row r="159" spans="1:36" ht="15" thickBot="1" x14ac:dyDescent="0.4">
      <c r="C159" s="43" t="s">
        <v>408</v>
      </c>
      <c r="D159" s="37" t="s">
        <v>409</v>
      </c>
      <c r="E159" s="29">
        <f>VLOOKUP(C160,overview_of_services!$B$2:$L$50,11,FALSE)</f>
        <v>1</v>
      </c>
      <c r="F159" s="30"/>
      <c r="G159" s="33"/>
      <c r="H159" s="33"/>
      <c r="I159" s="33"/>
      <c r="J159" s="33"/>
      <c r="K159" s="33"/>
    </row>
    <row r="160" spans="1:36" ht="16" thickBot="1" x14ac:dyDescent="0.4">
      <c r="C160" s="42" t="s">
        <v>129</v>
      </c>
      <c r="D160" s="46" t="str">
        <f>VLOOKUP(C160,overview_of_services!$B$2:$I$50,3,FALSE)</f>
        <v>Flexibility and grid interaction</v>
      </c>
      <c r="E160" s="73"/>
      <c r="F160" s="105" t="s">
        <v>411</v>
      </c>
      <c r="G160" s="145" t="str">
        <f>VLOOKUP(C160,overview_of_services!$B$2:$I$50,2,FALSE)</f>
        <v>Flexibility and grid interaction</v>
      </c>
      <c r="H160" s="145"/>
      <c r="I160" s="105"/>
      <c r="J160" s="27"/>
      <c r="K160" s="27"/>
      <c r="U160" s="78"/>
      <c r="V160" s="78"/>
      <c r="W160" s="78"/>
      <c r="X160" s="78"/>
      <c r="Y160" s="78"/>
      <c r="Z160" s="78"/>
      <c r="AA160" s="78"/>
      <c r="AB160" s="78"/>
      <c r="AC160" s="78"/>
      <c r="AD160" s="78"/>
      <c r="AE160" s="78"/>
      <c r="AF160" s="78"/>
      <c r="AG160" s="78"/>
      <c r="AH160" s="78"/>
      <c r="AI160" s="78"/>
      <c r="AJ160" s="78"/>
    </row>
    <row r="161" spans="3:36" x14ac:dyDescent="0.35">
      <c r="C161" s="34"/>
      <c r="D161" s="34"/>
      <c r="E161" s="34"/>
      <c r="F161" s="34"/>
      <c r="G161" s="34"/>
      <c r="H161" s="34"/>
      <c r="I161" s="34"/>
      <c r="J161" s="34"/>
      <c r="K161" s="34"/>
    </row>
    <row r="162" spans="3:36" ht="14.4" customHeight="1" x14ac:dyDescent="0.35">
      <c r="C162" s="142" t="s">
        <v>412</v>
      </c>
      <c r="D162" s="142"/>
      <c r="E162" s="144" t="s">
        <v>413</v>
      </c>
      <c r="F162" s="144"/>
      <c r="G162" s="144"/>
      <c r="H162" s="144"/>
      <c r="I162" s="144"/>
      <c r="J162" s="144"/>
      <c r="K162" s="144"/>
    </row>
    <row r="163" spans="3:36" ht="29.5" thickBot="1" x14ac:dyDescent="0.4">
      <c r="C163" s="143"/>
      <c r="D163" s="143"/>
      <c r="E163" s="35" t="s">
        <v>414</v>
      </c>
      <c r="F163" s="35" t="s">
        <v>415</v>
      </c>
      <c r="G163" s="35" t="s">
        <v>416</v>
      </c>
      <c r="H163" s="35" t="s">
        <v>417</v>
      </c>
      <c r="I163" s="35" t="s">
        <v>418</v>
      </c>
      <c r="J163" s="35" t="s">
        <v>419</v>
      </c>
      <c r="K163" s="35" t="s">
        <v>420</v>
      </c>
    </row>
    <row r="164" spans="3:36" ht="21.5" thickTop="1" x14ac:dyDescent="0.35">
      <c r="C164" s="44" t="s">
        <v>421</v>
      </c>
      <c r="D164" s="29" t="str">
        <f>VLOOKUP(C160,overview_of_services!$B$2:$I$50,4,FALSE)</f>
        <v>No automatic control</v>
      </c>
      <c r="E164" s="48">
        <v>0</v>
      </c>
      <c r="F164" s="48">
        <v>0</v>
      </c>
      <c r="G164" s="48">
        <v>0</v>
      </c>
      <c r="H164" s="48">
        <v>0</v>
      </c>
      <c r="I164" s="48">
        <v>0</v>
      </c>
      <c r="J164" s="48">
        <v>0</v>
      </c>
      <c r="K164" s="48">
        <v>0</v>
      </c>
      <c r="U164" s="78"/>
      <c r="V164" s="78"/>
      <c r="W164" s="78"/>
      <c r="X164" s="78"/>
      <c r="Y164" s="78"/>
      <c r="Z164" s="78"/>
      <c r="AA164" s="78"/>
      <c r="AB164" s="78"/>
      <c r="AC164" s="78"/>
      <c r="AD164" s="78"/>
      <c r="AE164" s="78"/>
      <c r="AF164" s="78"/>
      <c r="AG164" s="78"/>
      <c r="AH164" s="78"/>
      <c r="AI164" s="78"/>
      <c r="AJ164" s="78"/>
    </row>
    <row r="165" spans="3:36" ht="21" x14ac:dyDescent="0.35">
      <c r="C165" s="45" t="s">
        <v>422</v>
      </c>
      <c r="D165" s="29" t="str">
        <f>VLOOKUP(C160,overview_of_services!$B$2:$I$50,5,FALSE)</f>
        <v>Scheduled operation of heating system</v>
      </c>
      <c r="E165" s="48">
        <v>1</v>
      </c>
      <c r="F165" s="48">
        <v>0</v>
      </c>
      <c r="G165" s="48">
        <v>1</v>
      </c>
      <c r="H165" s="48">
        <v>1</v>
      </c>
      <c r="I165" s="48">
        <v>0</v>
      </c>
      <c r="J165" s="48">
        <v>0</v>
      </c>
      <c r="K165" s="48">
        <v>0</v>
      </c>
      <c r="U165" s="78"/>
      <c r="V165" s="78"/>
      <c r="W165" s="78"/>
      <c r="X165" s="78"/>
      <c r="Y165" s="78"/>
      <c r="Z165" s="78"/>
      <c r="AA165" s="78"/>
      <c r="AB165" s="78"/>
      <c r="AC165" s="78"/>
      <c r="AD165" s="78"/>
      <c r="AE165" s="78"/>
      <c r="AF165" s="78"/>
      <c r="AG165" s="78"/>
      <c r="AH165" s="78"/>
      <c r="AI165" s="78"/>
      <c r="AJ165" s="78"/>
    </row>
    <row r="166" spans="3:36" ht="21" x14ac:dyDescent="0.35">
      <c r="C166" s="45" t="s">
        <v>423</v>
      </c>
      <c r="D166" s="29" t="str">
        <f>VLOOKUP(C160,overview_of_services!$B$2:$I$50,6,FALSE)</f>
        <v>Self-learning optimal control of heating system</v>
      </c>
      <c r="E166" s="48">
        <v>2</v>
      </c>
      <c r="F166" s="48">
        <v>1</v>
      </c>
      <c r="G166" s="48">
        <v>2</v>
      </c>
      <c r="H166" s="48">
        <v>2</v>
      </c>
      <c r="I166" s="48">
        <v>0</v>
      </c>
      <c r="J166" s="48">
        <v>0</v>
      </c>
      <c r="K166" s="48">
        <v>0</v>
      </c>
      <c r="U166" s="78"/>
      <c r="V166" s="78"/>
      <c r="W166" s="78"/>
      <c r="X166" s="78"/>
      <c r="Y166" s="78"/>
      <c r="Z166" s="78"/>
      <c r="AA166" s="78"/>
      <c r="AB166" s="78"/>
      <c r="AC166" s="78"/>
      <c r="AD166" s="78"/>
      <c r="AE166" s="78"/>
      <c r="AF166" s="78"/>
      <c r="AG166" s="78"/>
      <c r="AH166" s="78"/>
      <c r="AI166" s="78"/>
      <c r="AJ166" s="78"/>
    </row>
    <row r="167" spans="3:36" ht="29" x14ac:dyDescent="0.35">
      <c r="C167" s="45" t="s">
        <v>424</v>
      </c>
      <c r="D167" s="29" t="str">
        <f>VLOOKUP(C160,overview_of_services!$B$2:$I$50,7,FALSE)</f>
        <v xml:space="preserve">Heating system capable of flexible control through grid signals (e.g. DSM) </v>
      </c>
      <c r="E167" s="48">
        <v>2</v>
      </c>
      <c r="F167" s="48">
        <v>3</v>
      </c>
      <c r="G167" s="48">
        <v>2</v>
      </c>
      <c r="H167" s="48">
        <v>3</v>
      </c>
      <c r="I167" s="48">
        <v>0</v>
      </c>
      <c r="J167" s="48">
        <v>0</v>
      </c>
      <c r="K167" s="48">
        <v>0</v>
      </c>
      <c r="U167" s="78"/>
      <c r="V167" s="78"/>
      <c r="W167" s="78"/>
      <c r="X167" s="78"/>
      <c r="Y167" s="78"/>
      <c r="Z167" s="78"/>
      <c r="AA167" s="78"/>
      <c r="AB167" s="78"/>
      <c r="AC167" s="78"/>
      <c r="AD167" s="78"/>
      <c r="AE167" s="78"/>
      <c r="AF167" s="78"/>
      <c r="AG167" s="78"/>
      <c r="AH167" s="78"/>
      <c r="AI167" s="78"/>
      <c r="AJ167" s="78"/>
    </row>
    <row r="168" spans="3:36" ht="27.75" customHeight="1" x14ac:dyDescent="0.35">
      <c r="C168" s="45" t="s">
        <v>425</v>
      </c>
      <c r="D168" s="29" t="str">
        <f>VLOOKUP(C160,overview_of_services!$B$2:$I$50,8,FALSE)</f>
        <v>Optimized control of  heating system based on local predictions and grid signals (e.g. through model predictive control)</v>
      </c>
      <c r="E168" s="48">
        <v>2</v>
      </c>
      <c r="F168" s="48">
        <v>3</v>
      </c>
      <c r="G168" s="48">
        <v>3</v>
      </c>
      <c r="H168" s="48">
        <v>3</v>
      </c>
      <c r="I168" s="48">
        <v>1</v>
      </c>
      <c r="J168" s="48">
        <v>0</v>
      </c>
      <c r="K168" s="48">
        <v>0</v>
      </c>
      <c r="U168" s="78"/>
      <c r="V168" s="78"/>
      <c r="W168" s="78"/>
      <c r="X168" s="78"/>
      <c r="Y168" s="78"/>
      <c r="Z168" s="78"/>
      <c r="AA168" s="78"/>
      <c r="AB168" s="78"/>
      <c r="AC168" s="78"/>
      <c r="AD168" s="78"/>
      <c r="AE168" s="78"/>
      <c r="AF168" s="78"/>
      <c r="AG168" s="78"/>
      <c r="AH168" s="78"/>
      <c r="AI168" s="78"/>
      <c r="AJ168" s="78"/>
    </row>
    <row r="169" spans="3:36" x14ac:dyDescent="0.35">
      <c r="C169" s="31"/>
      <c r="D169" s="31"/>
      <c r="E169" s="32"/>
      <c r="F169" s="32"/>
      <c r="G169" s="32"/>
      <c r="H169" s="32"/>
      <c r="I169" s="32"/>
      <c r="J169" s="32"/>
      <c r="K169" s="32"/>
      <c r="U169" s="78"/>
      <c r="V169" s="78"/>
      <c r="W169" s="78"/>
      <c r="X169" s="78"/>
      <c r="Y169" s="78"/>
      <c r="Z169" s="78"/>
      <c r="AA169" s="78"/>
      <c r="AB169" s="78"/>
      <c r="AC169" s="78"/>
      <c r="AD169" s="78"/>
      <c r="AE169" s="78"/>
      <c r="AF169" s="78"/>
      <c r="AG169" s="78"/>
      <c r="AH169" s="78"/>
      <c r="AI169" s="78"/>
      <c r="AJ169" s="78"/>
    </row>
    <row r="170" spans="3:36" ht="15" hidden="1" outlineLevel="1" thickBot="1" x14ac:dyDescent="0.4">
      <c r="C170" s="28"/>
      <c r="D170" s="28" t="s">
        <v>426</v>
      </c>
      <c r="E170" s="4" t="s">
        <v>428</v>
      </c>
      <c r="F170" s="6" t="s">
        <v>428</v>
      </c>
      <c r="G170" s="6" t="s">
        <v>428</v>
      </c>
      <c r="H170" s="6" t="s">
        <v>428</v>
      </c>
      <c r="I170" s="6" t="s">
        <v>428</v>
      </c>
      <c r="J170" s="6" t="s">
        <v>428</v>
      </c>
      <c r="K170" s="6" t="s">
        <v>428</v>
      </c>
      <c r="U170" s="78"/>
      <c r="V170" s="78"/>
      <c r="W170" s="78"/>
      <c r="X170" s="78"/>
      <c r="Y170" s="78"/>
      <c r="Z170" s="78"/>
      <c r="AA170" s="78"/>
      <c r="AB170" s="78"/>
      <c r="AC170" s="78"/>
      <c r="AD170" s="78"/>
      <c r="AE170" s="78"/>
      <c r="AF170" s="78"/>
      <c r="AG170" s="78"/>
      <c r="AH170" s="78"/>
      <c r="AI170" s="78"/>
      <c r="AJ170" s="78"/>
    </row>
    <row r="171" spans="3:36" ht="15" hidden="1" outlineLevel="1" thickBot="1" x14ac:dyDescent="0.4">
      <c r="C171" s="28"/>
      <c r="D171" s="28" t="s">
        <v>427</v>
      </c>
      <c r="E171" s="4"/>
      <c r="F171" s="5"/>
      <c r="G171" s="6"/>
      <c r="H171" s="6"/>
      <c r="I171" s="6"/>
      <c r="J171" s="6"/>
      <c r="K171" s="6"/>
      <c r="U171" s="78"/>
      <c r="V171" s="78"/>
      <c r="W171" s="78"/>
      <c r="X171" s="78"/>
      <c r="Y171" s="78"/>
      <c r="Z171" s="78"/>
      <c r="AA171" s="78"/>
      <c r="AB171" s="78"/>
      <c r="AC171" s="78"/>
      <c r="AD171" s="78"/>
      <c r="AE171" s="78"/>
      <c r="AF171" s="78"/>
      <c r="AG171" s="78"/>
      <c r="AH171" s="78"/>
      <c r="AI171" s="78"/>
      <c r="AJ171" s="78"/>
    </row>
    <row r="172" spans="3:36" collapsed="1" x14ac:dyDescent="0.35"/>
    <row r="174" spans="3:36" x14ac:dyDescent="0.35">
      <c r="U174" s="78"/>
      <c r="V174" s="78"/>
      <c r="W174" s="78"/>
      <c r="X174" s="78"/>
      <c r="Y174" s="78"/>
      <c r="Z174" s="78"/>
      <c r="AA174" s="78"/>
      <c r="AB174" s="78"/>
      <c r="AC174" s="78"/>
      <c r="AD174" s="78"/>
      <c r="AE174" s="78"/>
      <c r="AF174" s="78"/>
      <c r="AG174" s="78"/>
      <c r="AH174" s="78"/>
      <c r="AI174" s="78"/>
      <c r="AJ174" s="78"/>
    </row>
    <row r="178" spans="21:36" x14ac:dyDescent="0.35">
      <c r="U178" s="78"/>
      <c r="V178" s="78"/>
      <c r="W178" s="78"/>
      <c r="X178" s="78"/>
      <c r="Y178" s="78"/>
      <c r="Z178" s="78"/>
      <c r="AA178" s="78"/>
      <c r="AB178" s="78"/>
      <c r="AC178" s="78"/>
      <c r="AD178" s="78"/>
      <c r="AE178" s="78"/>
      <c r="AF178" s="78"/>
      <c r="AG178" s="78"/>
      <c r="AH178" s="78"/>
      <c r="AI178" s="78"/>
      <c r="AJ178" s="78"/>
    </row>
    <row r="179" spans="21:36" x14ac:dyDescent="0.35">
      <c r="U179" s="78"/>
      <c r="V179" s="78"/>
      <c r="W179" s="78"/>
      <c r="X179" s="78"/>
      <c r="Y179" s="78"/>
      <c r="Z179" s="78"/>
      <c r="AA179" s="78"/>
      <c r="AB179" s="78"/>
      <c r="AC179" s="78"/>
      <c r="AD179" s="78"/>
      <c r="AE179" s="78"/>
      <c r="AF179" s="78"/>
      <c r="AG179" s="78"/>
      <c r="AH179" s="78"/>
      <c r="AI179" s="78"/>
      <c r="AJ179" s="78"/>
    </row>
    <row r="180" spans="21:36" x14ac:dyDescent="0.35">
      <c r="U180" s="78"/>
      <c r="V180" s="78"/>
      <c r="W180" s="78"/>
      <c r="X180" s="78"/>
      <c r="Y180" s="78"/>
      <c r="Z180" s="78"/>
      <c r="AA180" s="78"/>
      <c r="AB180" s="78"/>
      <c r="AC180" s="78"/>
      <c r="AD180" s="78"/>
      <c r="AE180" s="78"/>
      <c r="AF180" s="78"/>
      <c r="AG180" s="78"/>
      <c r="AH180" s="78"/>
      <c r="AI180" s="78"/>
      <c r="AJ180" s="78"/>
    </row>
    <row r="181" spans="21:36" x14ac:dyDescent="0.35">
      <c r="U181" s="78"/>
      <c r="V181" s="78"/>
      <c r="W181" s="78"/>
      <c r="X181" s="78"/>
      <c r="Y181" s="78"/>
      <c r="Z181" s="78"/>
      <c r="AA181" s="78"/>
      <c r="AB181" s="78"/>
      <c r="AC181" s="78"/>
      <c r="AD181" s="78"/>
      <c r="AE181" s="78"/>
      <c r="AF181" s="78"/>
      <c r="AG181" s="78"/>
      <c r="AH181" s="78"/>
      <c r="AI181" s="78"/>
      <c r="AJ181" s="78"/>
    </row>
    <row r="182" spans="21:36" x14ac:dyDescent="0.35">
      <c r="U182" s="78"/>
      <c r="V182" s="78"/>
      <c r="W182" s="78"/>
      <c r="X182" s="78"/>
      <c r="Y182" s="78"/>
      <c r="Z182" s="78"/>
      <c r="AA182" s="78"/>
      <c r="AB182" s="78"/>
      <c r="AC182" s="78"/>
      <c r="AD182" s="78"/>
      <c r="AE182" s="78"/>
      <c r="AF182" s="78"/>
      <c r="AG182" s="78"/>
      <c r="AH182" s="78"/>
      <c r="AI182" s="78"/>
      <c r="AJ182" s="78"/>
    </row>
  </sheetData>
  <mergeCells count="34">
    <mergeCell ref="G4:H4"/>
    <mergeCell ref="G146:H146"/>
    <mergeCell ref="C51:D52"/>
    <mergeCell ref="E51:K51"/>
    <mergeCell ref="G49:H49"/>
    <mergeCell ref="C37:D38"/>
    <mergeCell ref="E37:K37"/>
    <mergeCell ref="G35:H35"/>
    <mergeCell ref="C79:D80"/>
    <mergeCell ref="E79:K79"/>
    <mergeCell ref="C67:D68"/>
    <mergeCell ref="E67:K67"/>
    <mergeCell ref="C23:D24"/>
    <mergeCell ref="E23:K23"/>
    <mergeCell ref="C93:D94"/>
    <mergeCell ref="E93:K93"/>
    <mergeCell ref="C6:D7"/>
    <mergeCell ref="E6:K6"/>
    <mergeCell ref="G21:H21"/>
    <mergeCell ref="G160:H160"/>
    <mergeCell ref="G91:H91"/>
    <mergeCell ref="G105:H105"/>
    <mergeCell ref="G120:H120"/>
    <mergeCell ref="E122:K122"/>
    <mergeCell ref="E134:K134"/>
    <mergeCell ref="E148:K148"/>
    <mergeCell ref="E107:K107"/>
    <mergeCell ref="G64:H64"/>
    <mergeCell ref="C162:D163"/>
    <mergeCell ref="E162:K162"/>
    <mergeCell ref="C134:D135"/>
    <mergeCell ref="C148:D149"/>
    <mergeCell ref="C107:D108"/>
    <mergeCell ref="C122:D123"/>
  </mergeCells>
  <conditionalFormatting sqref="C82:D83 F82:F83 I82:J83 C96:D97 F96:F97 H110:K111 H96:K97 C81:K81 C84:K85 C98:K99 C109:K109 C113:K113 C95:K95 C136:K140 C10:H12 C53:D53 C42:K43 E39:K39 C73:K73 C110:D112 J10:K12 H53:I53 C69:D72 C124:D128 C150:D154">
    <cfRule type="expression" dxfId="371" priority="251">
      <formula>$D10=0</formula>
    </cfRule>
  </conditionalFormatting>
  <conditionalFormatting sqref="B4">
    <cfRule type="expression" dxfId="370" priority="246">
      <formula>E4="yes"</formula>
    </cfRule>
  </conditionalFormatting>
  <conditionalFormatting sqref="B21">
    <cfRule type="expression" dxfId="369" priority="243">
      <formula>E21="yes"</formula>
    </cfRule>
  </conditionalFormatting>
  <conditionalFormatting sqref="B35">
    <cfRule type="expression" dxfId="368" priority="240">
      <formula>E35="yes"</formula>
    </cfRule>
  </conditionalFormatting>
  <conditionalFormatting sqref="B49">
    <cfRule type="expression" dxfId="367" priority="237">
      <formula>E49="yes"</formula>
    </cfRule>
  </conditionalFormatting>
  <conditionalFormatting sqref="B91">
    <cfRule type="expression" dxfId="366" priority="225">
      <formula>E91="yes"</formula>
    </cfRule>
  </conditionalFormatting>
  <conditionalFormatting sqref="B105">
    <cfRule type="expression" dxfId="365" priority="222">
      <formula>E105="yes"</formula>
    </cfRule>
  </conditionalFormatting>
  <conditionalFormatting sqref="B120">
    <cfRule type="expression" dxfId="364" priority="216">
      <formula>E120="yes"</formula>
    </cfRule>
  </conditionalFormatting>
  <conditionalFormatting sqref="C27:D28">
    <cfRule type="expression" dxfId="363" priority="208">
      <formula>$D27=0</formula>
    </cfRule>
  </conditionalFormatting>
  <conditionalFormatting sqref="C29">
    <cfRule type="expression" dxfId="362" priority="193">
      <formula>$D29=0</formula>
    </cfRule>
  </conditionalFormatting>
  <conditionalFormatting sqref="D12">
    <cfRule type="expression" dxfId="361" priority="189">
      <formula>$D12=0</formula>
    </cfRule>
  </conditionalFormatting>
  <conditionalFormatting sqref="C43">
    <cfRule type="expression" dxfId="360" priority="187">
      <formula>$D43=0</formula>
    </cfRule>
  </conditionalFormatting>
  <conditionalFormatting sqref="C54:D57 H54:I57">
    <cfRule type="expression" dxfId="359" priority="185">
      <formula>$D54=0</formula>
    </cfRule>
  </conditionalFormatting>
  <conditionalFormatting sqref="D57">
    <cfRule type="expression" dxfId="358" priority="183">
      <formula>$D57=0</formula>
    </cfRule>
  </conditionalFormatting>
  <conditionalFormatting sqref="D29">
    <cfRule type="expression" dxfId="357" priority="192">
      <formula>$D29=0</formula>
    </cfRule>
  </conditionalFormatting>
  <conditionalFormatting sqref="C12">
    <cfRule type="expression" dxfId="356" priority="190">
      <formula>$D12=0</formula>
    </cfRule>
  </conditionalFormatting>
  <conditionalFormatting sqref="C39:D41">
    <cfRule type="expression" dxfId="355" priority="188">
      <formula>$D39=0</formula>
    </cfRule>
  </conditionalFormatting>
  <conditionalFormatting sqref="D43">
    <cfRule type="expression" dxfId="354" priority="186">
      <formula>$D43=0</formula>
    </cfRule>
  </conditionalFormatting>
  <conditionalFormatting sqref="C57">
    <cfRule type="expression" dxfId="353" priority="184">
      <formula>$D57=0</formula>
    </cfRule>
  </conditionalFormatting>
  <conditionalFormatting sqref="E28">
    <cfRule type="expression" dxfId="352" priority="158">
      <formula>$D28=0</formula>
    </cfRule>
  </conditionalFormatting>
  <conditionalFormatting sqref="G27:G28">
    <cfRule type="expression" dxfId="351" priority="157">
      <formula>$D27=0</formula>
    </cfRule>
  </conditionalFormatting>
  <conditionalFormatting sqref="H27:H28">
    <cfRule type="expression" dxfId="350" priority="156">
      <formula>$D27=0</formula>
    </cfRule>
  </conditionalFormatting>
  <conditionalFormatting sqref="J28">
    <cfRule type="expression" dxfId="349" priority="155">
      <formula>$D28=0</formula>
    </cfRule>
  </conditionalFormatting>
  <conditionalFormatting sqref="J53:J57">
    <cfRule type="expression" dxfId="348" priority="142">
      <formula>$D53=0</formula>
    </cfRule>
  </conditionalFormatting>
  <conditionalFormatting sqref="K53:K57">
    <cfRule type="expression" dxfId="347" priority="141">
      <formula>$D53=0</formula>
    </cfRule>
  </conditionalFormatting>
  <conditionalFormatting sqref="F40:F41 H40:K40">
    <cfRule type="expression" dxfId="346" priority="112">
      <formula>$D40=0</formula>
    </cfRule>
  </conditionalFormatting>
  <conditionalFormatting sqref="E41">
    <cfRule type="expression" dxfId="345" priority="111">
      <formula>$D41=0</formula>
    </cfRule>
  </conditionalFormatting>
  <conditionalFormatting sqref="G41">
    <cfRule type="expression" dxfId="344" priority="110">
      <formula>$D41=0</formula>
    </cfRule>
  </conditionalFormatting>
  <conditionalFormatting sqref="K41">
    <cfRule type="expression" dxfId="343" priority="96">
      <formula>$D41=0</formula>
    </cfRule>
  </conditionalFormatting>
  <conditionalFormatting sqref="B146">
    <cfRule type="expression" dxfId="342" priority="77">
      <formula>E146="yes"</formula>
    </cfRule>
  </conditionalFormatting>
  <conditionalFormatting sqref="C164:C168">
    <cfRule type="expression" dxfId="341" priority="48">
      <formula>$D164=0</formula>
    </cfRule>
  </conditionalFormatting>
  <conditionalFormatting sqref="E3">
    <cfRule type="colorScale" priority="45">
      <colorScale>
        <cfvo type="num" val="0"/>
        <cfvo type="num" val="1"/>
        <color rgb="FFF7ABAB"/>
        <color theme="9" tint="0.39997558519241921"/>
      </colorScale>
    </cfRule>
    <cfRule type="iconSet" priority="46">
      <iconSet iconSet="3Symbols">
        <cfvo type="percent" val="0"/>
        <cfvo type="num" val="0.33"/>
        <cfvo type="num" val="1"/>
      </iconSet>
    </cfRule>
  </conditionalFormatting>
  <conditionalFormatting sqref="E20">
    <cfRule type="colorScale" priority="41">
      <colorScale>
        <cfvo type="num" val="0"/>
        <cfvo type="num" val="1"/>
        <color rgb="FFF7ABAB"/>
        <color theme="9" tint="0.39997558519241921"/>
      </colorScale>
    </cfRule>
    <cfRule type="iconSet" priority="42">
      <iconSet iconSet="3Symbols">
        <cfvo type="percent" val="0"/>
        <cfvo type="num" val="0.33"/>
        <cfvo type="num" val="1"/>
      </iconSet>
    </cfRule>
  </conditionalFormatting>
  <conditionalFormatting sqref="E34">
    <cfRule type="colorScale" priority="39">
      <colorScale>
        <cfvo type="num" val="0"/>
        <cfvo type="num" val="1"/>
        <color rgb="FFF7ABAB"/>
        <color theme="9" tint="0.39997558519241921"/>
      </colorScale>
    </cfRule>
    <cfRule type="iconSet" priority="40">
      <iconSet iconSet="3Symbols">
        <cfvo type="percent" val="0"/>
        <cfvo type="num" val="0.33"/>
        <cfvo type="num" val="1"/>
      </iconSet>
    </cfRule>
  </conditionalFormatting>
  <conditionalFormatting sqref="E48">
    <cfRule type="colorScale" priority="37">
      <colorScale>
        <cfvo type="num" val="0"/>
        <cfvo type="num" val="1"/>
        <color rgb="FFF7ABAB"/>
        <color theme="9" tint="0.39997558519241921"/>
      </colorScale>
    </cfRule>
    <cfRule type="iconSet" priority="38">
      <iconSet iconSet="3Symbols">
        <cfvo type="percent" val="0"/>
        <cfvo type="num" val="0.33"/>
        <cfvo type="num" val="1"/>
      </iconSet>
    </cfRule>
  </conditionalFormatting>
  <conditionalFormatting sqref="E90">
    <cfRule type="colorScale" priority="29">
      <colorScale>
        <cfvo type="num" val="0"/>
        <cfvo type="num" val="1"/>
        <color rgb="FFF7ABAB"/>
        <color theme="9" tint="0.39997558519241921"/>
      </colorScale>
    </cfRule>
    <cfRule type="iconSet" priority="30">
      <iconSet iconSet="3Symbols">
        <cfvo type="percent" val="0"/>
        <cfvo type="num" val="0.33"/>
        <cfvo type="num" val="1"/>
      </iconSet>
    </cfRule>
  </conditionalFormatting>
  <conditionalFormatting sqref="E104">
    <cfRule type="colorScale" priority="27">
      <colorScale>
        <cfvo type="num" val="0"/>
        <cfvo type="num" val="1"/>
        <color rgb="FFF7ABAB"/>
        <color theme="9" tint="0.39997558519241921"/>
      </colorScale>
    </cfRule>
    <cfRule type="iconSet" priority="28">
      <iconSet iconSet="3Symbols">
        <cfvo type="percent" val="0"/>
        <cfvo type="num" val="0.33"/>
        <cfvo type="num" val="1"/>
      </iconSet>
    </cfRule>
  </conditionalFormatting>
  <conditionalFormatting sqref="E119">
    <cfRule type="colorScale" priority="23">
      <colorScale>
        <cfvo type="num" val="0"/>
        <cfvo type="num" val="1"/>
        <color rgb="FFF7ABAB"/>
        <color theme="9" tint="0.39997558519241921"/>
      </colorScale>
    </cfRule>
    <cfRule type="iconSet" priority="24">
      <iconSet iconSet="3Symbols">
        <cfvo type="percent" val="0"/>
        <cfvo type="num" val="0.33"/>
        <cfvo type="num" val="1"/>
      </iconSet>
    </cfRule>
  </conditionalFormatting>
  <conditionalFormatting sqref="E145">
    <cfRule type="colorScale" priority="19">
      <colorScale>
        <cfvo type="num" val="0"/>
        <cfvo type="num" val="1"/>
        <color rgb="FFF7ABAB"/>
        <color theme="9" tint="0.39997558519241921"/>
      </colorScale>
    </cfRule>
    <cfRule type="iconSet" priority="20">
      <iconSet iconSet="3Symbols">
        <cfvo type="percent" val="0"/>
        <cfvo type="num" val="0.33"/>
        <cfvo type="num" val="1"/>
      </iconSet>
    </cfRule>
  </conditionalFormatting>
  <conditionalFormatting sqref="E159">
    <cfRule type="colorScale" priority="17">
      <colorScale>
        <cfvo type="num" val="0"/>
        <cfvo type="num" val="1"/>
        <color rgb="FFF7ABAB"/>
        <color theme="9" tint="0.39997558519241921"/>
      </colorScale>
    </cfRule>
    <cfRule type="iconSet" priority="18">
      <iconSet iconSet="3Symbols">
        <cfvo type="percent" val="0"/>
        <cfvo type="num" val="0.33"/>
        <cfvo type="num" val="1"/>
      </iconSet>
    </cfRule>
  </conditionalFormatting>
  <conditionalFormatting sqref="I29">
    <cfRule type="expression" dxfId="340" priority="8">
      <formula>$D29=0</formula>
    </cfRule>
  </conditionalFormatting>
  <conditionalFormatting sqref="H112:K112">
    <cfRule type="expression" dxfId="339" priority="6">
      <formula>$D112=0</formula>
    </cfRule>
  </conditionalFormatting>
  <conditionalFormatting sqref="B64">
    <cfRule type="expression" dxfId="338" priority="4">
      <formula>E64="yes"</formula>
    </cfRule>
  </conditionalFormatting>
  <conditionalFormatting sqref="E63">
    <cfRule type="colorScale" priority="2">
      <colorScale>
        <cfvo type="num" val="0"/>
        <cfvo type="num" val="1"/>
        <color rgb="FFF7ABAB"/>
        <color theme="9" tint="0.39997558519241921"/>
      </colorScale>
    </cfRule>
    <cfRule type="iconSet" priority="3">
      <iconSet iconSet="3Symbols">
        <cfvo type="percent" val="0"/>
        <cfvo type="num" val="0.33"/>
        <cfvo type="num" val="1"/>
      </iconSet>
    </cfRule>
  </conditionalFormatting>
  <conditionalFormatting sqref="D164:D168">
    <cfRule type="expression" dxfId="337" priority="1">
      <formula>$D164=0</formula>
    </cfRule>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95"/>
  <sheetViews>
    <sheetView zoomScale="60" zoomScaleNormal="60" workbookViewId="0">
      <pane ySplit="1" topLeftCell="A2" activePane="bottomLeft" state="frozen"/>
      <selection pane="bottomLeft" activeCell="P75" sqref="P75"/>
    </sheetView>
  </sheetViews>
  <sheetFormatPr defaultColWidth="9.453125" defaultRowHeight="14.5" outlineLevelRow="2" x14ac:dyDescent="0.35"/>
  <cols>
    <col min="1" max="1" width="3.453125" style="30" customWidth="1"/>
    <col min="2" max="2" width="5.453125" style="30" customWidth="1"/>
    <col min="3" max="3" width="14.54296875" style="3" customWidth="1"/>
    <col min="4" max="4" width="60.54296875" style="3" customWidth="1"/>
    <col min="5" max="6" width="20" style="3" customWidth="1"/>
    <col min="7" max="11" width="20" style="2" customWidth="1"/>
    <col min="12" max="16384" width="9.453125" style="77"/>
  </cols>
  <sheetData>
    <row r="1" spans="1:11" s="80" customFormat="1" ht="37.5" customHeight="1" thickBot="1" x14ac:dyDescent="0.55000000000000004">
      <c r="A1" s="38"/>
      <c r="B1" s="38"/>
      <c r="C1" s="38" t="s">
        <v>407</v>
      </c>
      <c r="D1" s="39" t="s">
        <v>433</v>
      </c>
      <c r="E1" s="40"/>
      <c r="F1" s="40"/>
      <c r="G1" s="41"/>
      <c r="H1" s="41"/>
      <c r="I1" s="41"/>
      <c r="J1" s="41"/>
      <c r="K1" s="41"/>
    </row>
    <row r="2" spans="1:11" ht="26.25" customHeight="1" thickTop="1" thickBot="1" x14ac:dyDescent="0.4">
      <c r="C2" s="30"/>
      <c r="D2" s="30"/>
      <c r="E2" s="30"/>
      <c r="F2" s="30"/>
      <c r="G2" s="30"/>
      <c r="H2" s="30"/>
      <c r="I2" s="30"/>
      <c r="J2" s="30"/>
      <c r="K2" s="30"/>
    </row>
    <row r="3" spans="1:11" ht="17.25" customHeight="1" thickBot="1" x14ac:dyDescent="0.4">
      <c r="C3" s="43" t="s">
        <v>408</v>
      </c>
      <c r="D3" s="37" t="s">
        <v>409</v>
      </c>
      <c r="E3" s="29">
        <f>VLOOKUP(C4,overview_of_services!$B$2:$L$50,11,FALSE)</f>
        <v>1</v>
      </c>
      <c r="F3" s="30"/>
      <c r="G3" s="33"/>
      <c r="H3" s="33"/>
      <c r="I3" s="33"/>
      <c r="J3" s="33"/>
      <c r="K3" s="33"/>
    </row>
    <row r="4" spans="1:11" s="78" customFormat="1" ht="51.65" customHeight="1" thickBot="1" x14ac:dyDescent="0.7">
      <c r="A4" s="30"/>
      <c r="B4" s="47" t="s">
        <v>410</v>
      </c>
      <c r="C4" s="42" t="s">
        <v>137</v>
      </c>
      <c r="D4" s="46" t="str">
        <f>VLOOKUP(C4,overview_of_services!$B$2:$I$50,3,FALSE)</f>
        <v>Control of DHW storage charging (with direct electric heating or integrated electric heat pump)</v>
      </c>
      <c r="E4" s="73"/>
      <c r="F4" s="105" t="s">
        <v>411</v>
      </c>
      <c r="G4" s="145" t="str">
        <f>VLOOKUP(C4,overview_of_services!$B$2:$I$50,2,FALSE)</f>
        <v>Control DHW production facilities</v>
      </c>
      <c r="H4" s="145"/>
      <c r="I4" s="105"/>
      <c r="J4" s="27"/>
      <c r="K4" s="27"/>
    </row>
    <row r="5" spans="1:11" ht="5.25" customHeight="1" x14ac:dyDescent="0.35">
      <c r="C5" s="34"/>
      <c r="D5" s="34"/>
      <c r="E5" s="34"/>
      <c r="F5" s="34"/>
      <c r="G5" s="34"/>
      <c r="H5" s="34"/>
      <c r="I5" s="34"/>
      <c r="J5" s="34"/>
      <c r="K5" s="34"/>
    </row>
    <row r="6" spans="1:11" ht="20.25" customHeight="1" outlineLevel="1" x14ac:dyDescent="0.35">
      <c r="C6" s="142" t="s">
        <v>412</v>
      </c>
      <c r="D6" s="142"/>
      <c r="E6" s="144" t="s">
        <v>413</v>
      </c>
      <c r="F6" s="144"/>
      <c r="G6" s="144"/>
      <c r="H6" s="144"/>
      <c r="I6" s="144"/>
      <c r="J6" s="144"/>
      <c r="K6" s="144"/>
    </row>
    <row r="7" spans="1:11" ht="36.75" customHeight="1" outlineLevel="1" thickBot="1" x14ac:dyDescent="0.4">
      <c r="C7" s="143"/>
      <c r="D7" s="143"/>
      <c r="E7" s="35" t="s">
        <v>414</v>
      </c>
      <c r="F7" s="35" t="s">
        <v>415</v>
      </c>
      <c r="G7" s="35" t="s">
        <v>416</v>
      </c>
      <c r="H7" s="35" t="s">
        <v>417</v>
      </c>
      <c r="I7" s="35" t="s">
        <v>406</v>
      </c>
      <c r="J7" s="35" t="s">
        <v>419</v>
      </c>
      <c r="K7" s="35" t="s">
        <v>420</v>
      </c>
    </row>
    <row r="8" spans="1:11" s="78" customFormat="1" ht="35.25" customHeight="1" outlineLevel="1" thickTop="1" x14ac:dyDescent="0.35">
      <c r="A8" s="30"/>
      <c r="B8" s="30"/>
      <c r="C8" s="44" t="s">
        <v>421</v>
      </c>
      <c r="D8" s="29" t="str">
        <f>VLOOKUP(C4,overview_of_services!$B$2:$I$50,4,FALSE)</f>
        <v>Automatic control on / off</v>
      </c>
      <c r="E8" s="36">
        <v>0</v>
      </c>
      <c r="F8" s="36">
        <v>0</v>
      </c>
      <c r="G8" s="36">
        <v>0</v>
      </c>
      <c r="H8" s="36">
        <v>0</v>
      </c>
      <c r="I8" s="36">
        <v>0</v>
      </c>
      <c r="J8" s="36">
        <v>0</v>
      </c>
      <c r="K8" s="36">
        <v>0</v>
      </c>
    </row>
    <row r="9" spans="1:11" s="78" customFormat="1" ht="35.25" customHeight="1" outlineLevel="1" x14ac:dyDescent="0.35">
      <c r="A9" s="30"/>
      <c r="B9" s="30"/>
      <c r="C9" s="45" t="s">
        <v>422</v>
      </c>
      <c r="D9" s="1" t="str">
        <f>VLOOKUP(C4,overview_of_services!$B$2:$I$50,5,FALSE)</f>
        <v>Automatic control on / off and scheduled charging enable</v>
      </c>
      <c r="E9" s="36">
        <v>1</v>
      </c>
      <c r="F9" s="36">
        <v>1</v>
      </c>
      <c r="G9" s="36">
        <v>0</v>
      </c>
      <c r="H9" s="36">
        <v>1</v>
      </c>
      <c r="I9" s="36">
        <v>0</v>
      </c>
      <c r="J9" s="36">
        <v>0</v>
      </c>
      <c r="K9" s="36">
        <v>0</v>
      </c>
    </row>
    <row r="10" spans="1:11" s="78" customFormat="1" ht="35.25" customHeight="1" outlineLevel="1" x14ac:dyDescent="0.35">
      <c r="A10" s="30"/>
      <c r="B10" s="30"/>
      <c r="C10" s="45" t="s">
        <v>423</v>
      </c>
      <c r="D10" s="1" t="str">
        <f>VLOOKUP(C4,overview_of_services!$B$2:$I$50,6,FALSE)</f>
        <v>Automatic control on / off and scheduled charging enable and multi-sensor storage management</v>
      </c>
      <c r="E10" s="36">
        <v>2</v>
      </c>
      <c r="F10" s="36">
        <v>2</v>
      </c>
      <c r="G10" s="36">
        <v>0</v>
      </c>
      <c r="H10" s="36">
        <v>2</v>
      </c>
      <c r="I10" s="36">
        <v>0</v>
      </c>
      <c r="J10" s="36">
        <v>0</v>
      </c>
      <c r="K10" s="36">
        <v>0</v>
      </c>
    </row>
    <row r="11" spans="1:11" s="78" customFormat="1" ht="35.25" customHeight="1" outlineLevel="1" x14ac:dyDescent="0.35">
      <c r="A11" s="30"/>
      <c r="B11" s="30"/>
      <c r="C11" s="45" t="s">
        <v>424</v>
      </c>
      <c r="D11" s="1" t="str">
        <f>VLOOKUP(C4,overview_of_services!$B$2:$I$50,7,FALSE)</f>
        <v xml:space="preserve">Automatic charging control based on local availability of renewables or information from electricity grid (DR, DSM) </v>
      </c>
      <c r="E11" s="36">
        <v>2</v>
      </c>
      <c r="F11" s="36">
        <v>3</v>
      </c>
      <c r="G11" s="36">
        <v>0</v>
      </c>
      <c r="H11" s="36">
        <v>2</v>
      </c>
      <c r="I11" s="36">
        <v>0</v>
      </c>
      <c r="J11" s="36">
        <v>0</v>
      </c>
      <c r="K11" s="36">
        <v>0</v>
      </c>
    </row>
    <row r="12" spans="1:11" s="78" customFormat="1" ht="35.25" customHeight="1" outlineLevel="1" x14ac:dyDescent="0.35">
      <c r="A12" s="30"/>
      <c r="B12" s="30"/>
      <c r="C12" s="45" t="s">
        <v>425</v>
      </c>
      <c r="D12" s="1">
        <f>VLOOKUP(C4,overview_of_services!$B$2:$I$50,8,FALSE)</f>
        <v>0</v>
      </c>
      <c r="E12" s="48"/>
      <c r="F12" s="36"/>
      <c r="G12" s="48"/>
      <c r="H12" s="48"/>
      <c r="I12" s="36"/>
      <c r="J12" s="36"/>
      <c r="K12" s="36"/>
    </row>
    <row r="13" spans="1:11" s="78" customFormat="1" ht="6" hidden="1" customHeight="1" outlineLevel="2" x14ac:dyDescent="0.35">
      <c r="A13" s="30"/>
      <c r="B13" s="30"/>
      <c r="C13" s="31"/>
      <c r="D13" s="31"/>
      <c r="E13" s="32"/>
      <c r="F13" s="32"/>
      <c r="G13" s="32"/>
      <c r="H13" s="32"/>
      <c r="I13" s="32"/>
      <c r="J13" s="32"/>
      <c r="K13" s="32"/>
    </row>
    <row r="14" spans="1:11" s="78" customFormat="1" ht="30.75" hidden="1" customHeight="1" outlineLevel="2" x14ac:dyDescent="0.35">
      <c r="A14" s="30"/>
      <c r="B14" s="30"/>
      <c r="C14" s="28"/>
      <c r="D14" s="28" t="s">
        <v>426</v>
      </c>
      <c r="E14" s="4" t="s">
        <v>434</v>
      </c>
      <c r="F14" s="6" t="s">
        <v>434</v>
      </c>
      <c r="G14" s="6" t="s">
        <v>434</v>
      </c>
      <c r="H14" s="6" t="s">
        <v>434</v>
      </c>
      <c r="I14" s="6" t="s">
        <v>434</v>
      </c>
      <c r="J14" s="6" t="s">
        <v>434</v>
      </c>
      <c r="K14" s="6" t="s">
        <v>434</v>
      </c>
    </row>
    <row r="15" spans="1:11" s="78" customFormat="1" ht="30.75" hidden="1" customHeight="1" outlineLevel="2" x14ac:dyDescent="0.35">
      <c r="A15" s="30"/>
      <c r="B15" s="30"/>
      <c r="C15" s="28"/>
      <c r="D15" s="28" t="s">
        <v>427</v>
      </c>
      <c r="E15" s="4" t="s">
        <v>68</v>
      </c>
      <c r="F15" s="5"/>
      <c r="G15" s="6"/>
      <c r="H15" s="6"/>
      <c r="I15" s="6"/>
      <c r="J15" s="6"/>
      <c r="K15" s="6"/>
    </row>
    <row r="16" spans="1:11" ht="20.25" customHeight="1" outlineLevel="1" collapsed="1" thickBot="1" x14ac:dyDescent="0.4">
      <c r="C16" s="30"/>
      <c r="D16" s="30"/>
      <c r="E16" s="30"/>
      <c r="F16" s="30"/>
      <c r="G16" s="33"/>
      <c r="H16" s="33"/>
      <c r="I16" s="33"/>
      <c r="J16" s="33"/>
      <c r="K16" s="33"/>
    </row>
    <row r="17" spans="1:11" ht="17.25" customHeight="1" thickBot="1" x14ac:dyDescent="0.4">
      <c r="C17" s="43" t="s">
        <v>408</v>
      </c>
      <c r="D17" s="37" t="s">
        <v>409</v>
      </c>
      <c r="E17" s="29">
        <f>VLOOKUP(C18,overview_of_services!$B$2:$L$50,11,FALSE)</f>
        <v>1</v>
      </c>
      <c r="F17" s="30"/>
      <c r="G17" s="33"/>
      <c r="H17" s="33"/>
      <c r="I17" s="33"/>
      <c r="J17" s="33"/>
      <c r="K17" s="33"/>
    </row>
    <row r="18" spans="1:11" s="78" customFormat="1" ht="36.75" customHeight="1" thickBot="1" x14ac:dyDescent="0.7">
      <c r="A18" s="30"/>
      <c r="B18" s="47" t="s">
        <v>410</v>
      </c>
      <c r="C18" s="42" t="s">
        <v>146</v>
      </c>
      <c r="D18" s="46" t="str">
        <f>VLOOKUP(C18,overview_of_services!$B$2:$I$50,3,FALSE)</f>
        <v>Control of DHW storage charging (using hot water generation)</v>
      </c>
      <c r="E18" s="73"/>
      <c r="F18" s="105" t="s">
        <v>411</v>
      </c>
      <c r="G18" s="145" t="str">
        <f>VLOOKUP(C18,overview_of_services!$B$2:$I$50,2,FALSE)</f>
        <v>Control DHW production facilities</v>
      </c>
      <c r="H18" s="145"/>
      <c r="I18" s="105"/>
      <c r="J18" s="27"/>
      <c r="K18" s="27"/>
    </row>
    <row r="19" spans="1:11" ht="5.25" customHeight="1" x14ac:dyDescent="0.35">
      <c r="C19" s="34"/>
      <c r="D19" s="34"/>
      <c r="E19" s="34"/>
      <c r="F19" s="34"/>
      <c r="G19" s="34"/>
      <c r="H19" s="34"/>
      <c r="I19" s="34"/>
      <c r="J19" s="34"/>
      <c r="K19" s="34"/>
    </row>
    <row r="20" spans="1:11" ht="20.25" customHeight="1" outlineLevel="1" x14ac:dyDescent="0.35">
      <c r="C20" s="142" t="s">
        <v>412</v>
      </c>
      <c r="D20" s="142"/>
      <c r="E20" s="144" t="s">
        <v>413</v>
      </c>
      <c r="F20" s="144"/>
      <c r="G20" s="144"/>
      <c r="H20" s="144"/>
      <c r="I20" s="144"/>
      <c r="J20" s="144"/>
      <c r="K20" s="144"/>
    </row>
    <row r="21" spans="1:11" ht="36.75" customHeight="1" outlineLevel="1" thickBot="1" x14ac:dyDescent="0.4">
      <c r="C21" s="143"/>
      <c r="D21" s="143"/>
      <c r="E21" s="35" t="s">
        <v>414</v>
      </c>
      <c r="F21" s="35" t="s">
        <v>415</v>
      </c>
      <c r="G21" s="35" t="s">
        <v>416</v>
      </c>
      <c r="H21" s="35" t="s">
        <v>417</v>
      </c>
      <c r="I21" s="35" t="s">
        <v>406</v>
      </c>
      <c r="J21" s="35" t="s">
        <v>419</v>
      </c>
      <c r="K21" s="35" t="s">
        <v>420</v>
      </c>
    </row>
    <row r="22" spans="1:11" s="78" customFormat="1" ht="35.25" customHeight="1" outlineLevel="1" thickTop="1" x14ac:dyDescent="0.35">
      <c r="A22" s="30"/>
      <c r="B22" s="30"/>
      <c r="C22" s="44" t="s">
        <v>421</v>
      </c>
      <c r="D22" s="29" t="str">
        <f>VLOOKUP(C18,overview_of_services!$B$2:$I$50,4,FALSE)</f>
        <v>Automatic control on / off</v>
      </c>
      <c r="E22" s="36">
        <v>0</v>
      </c>
      <c r="F22" s="36">
        <v>0</v>
      </c>
      <c r="G22" s="36">
        <v>0</v>
      </c>
      <c r="H22" s="36">
        <v>0</v>
      </c>
      <c r="I22" s="36">
        <v>0</v>
      </c>
      <c r="J22" s="36">
        <v>0</v>
      </c>
      <c r="K22" s="36">
        <v>0</v>
      </c>
    </row>
    <row r="23" spans="1:11" s="78" customFormat="1" ht="35.25" customHeight="1" outlineLevel="1" x14ac:dyDescent="0.35">
      <c r="A23" s="30"/>
      <c r="B23" s="30"/>
      <c r="C23" s="45" t="s">
        <v>422</v>
      </c>
      <c r="D23" s="1" t="str">
        <f>VLOOKUP(C18,overview_of_services!$B$2:$I$50,5,FALSE)</f>
        <v>Automatic control on / off and scheduled charging enable</v>
      </c>
      <c r="E23" s="36">
        <v>1</v>
      </c>
      <c r="F23" s="36">
        <v>1</v>
      </c>
      <c r="G23" s="36">
        <v>0</v>
      </c>
      <c r="H23" s="36">
        <v>1</v>
      </c>
      <c r="I23" s="36">
        <v>0</v>
      </c>
      <c r="J23" s="36">
        <v>0</v>
      </c>
      <c r="K23" s="36">
        <v>0</v>
      </c>
    </row>
    <row r="24" spans="1:11" s="78" customFormat="1" ht="33.75" customHeight="1" outlineLevel="1" x14ac:dyDescent="0.35">
      <c r="A24" s="30"/>
      <c r="B24" s="30"/>
      <c r="C24" s="45" t="s">
        <v>423</v>
      </c>
      <c r="D24" s="1" t="str">
        <f>VLOOKUP(C18,overview_of_services!$B$2:$I$50,6,FALSE)</f>
        <v>Automatic on/off control, scheduled charging enable and demand-based supply temperature control or multi-sensor storage management</v>
      </c>
      <c r="E24" s="36">
        <v>2</v>
      </c>
      <c r="F24" s="36">
        <v>2</v>
      </c>
      <c r="G24" s="36">
        <v>0</v>
      </c>
      <c r="H24" s="36">
        <v>2</v>
      </c>
      <c r="I24" s="36">
        <v>0</v>
      </c>
      <c r="J24" s="36">
        <v>0</v>
      </c>
      <c r="K24" s="36">
        <v>0</v>
      </c>
    </row>
    <row r="25" spans="1:11" s="78" customFormat="1" ht="35.25" customHeight="1" outlineLevel="1" x14ac:dyDescent="0.35">
      <c r="A25" s="30"/>
      <c r="B25" s="30"/>
      <c r="C25" s="45" t="s">
        <v>424</v>
      </c>
      <c r="D25" s="1" t="str">
        <f>VLOOKUP(C18,overview_of_services!$B$2:$I$50,7,FALSE)</f>
        <v>DHW production system capable of automatic charging control based on external signals (e.g. from district heating grid)</v>
      </c>
      <c r="E25" s="36">
        <v>2</v>
      </c>
      <c r="F25" s="36">
        <v>3</v>
      </c>
      <c r="G25" s="36">
        <v>0</v>
      </c>
      <c r="H25" s="36">
        <v>2</v>
      </c>
      <c r="I25" s="36">
        <v>0</v>
      </c>
      <c r="J25" s="36">
        <v>0</v>
      </c>
      <c r="K25" s="36">
        <v>0</v>
      </c>
    </row>
    <row r="26" spans="1:11" s="78" customFormat="1" ht="35.25" customHeight="1" outlineLevel="1" x14ac:dyDescent="0.35">
      <c r="A26" s="30"/>
      <c r="B26" s="30"/>
      <c r="C26" s="45" t="s">
        <v>425</v>
      </c>
      <c r="D26" s="1">
        <f>VLOOKUP(C18,overview_of_services!$B$2:$I$50,8,FALSE)</f>
        <v>0</v>
      </c>
      <c r="E26" s="48"/>
      <c r="F26" s="36"/>
      <c r="G26" s="48"/>
      <c r="H26" s="48"/>
      <c r="I26" s="36"/>
      <c r="J26" s="36"/>
      <c r="K26" s="36"/>
    </row>
    <row r="27" spans="1:11" s="78" customFormat="1" ht="6" hidden="1" customHeight="1" outlineLevel="2" x14ac:dyDescent="0.35">
      <c r="A27" s="30"/>
      <c r="B27" s="30"/>
      <c r="C27" s="31"/>
      <c r="D27" s="31"/>
      <c r="E27" s="32"/>
      <c r="F27" s="32"/>
      <c r="G27" s="32"/>
      <c r="H27" s="32"/>
      <c r="I27" s="32"/>
      <c r="J27" s="32"/>
      <c r="K27" s="32"/>
    </row>
    <row r="28" spans="1:11" s="78" customFormat="1" ht="30.75" hidden="1" customHeight="1" outlineLevel="2" x14ac:dyDescent="0.35">
      <c r="A28" s="30"/>
      <c r="B28" s="30"/>
      <c r="C28" s="28"/>
      <c r="D28" s="28" t="s">
        <v>426</v>
      </c>
      <c r="E28" s="4" t="s">
        <v>434</v>
      </c>
      <c r="F28" s="6" t="s">
        <v>434</v>
      </c>
      <c r="G28" s="6" t="s">
        <v>434</v>
      </c>
      <c r="H28" s="6" t="s">
        <v>434</v>
      </c>
      <c r="I28" s="6" t="s">
        <v>434</v>
      </c>
      <c r="J28" s="6" t="s">
        <v>434</v>
      </c>
      <c r="K28" s="6" t="s">
        <v>434</v>
      </c>
    </row>
    <row r="29" spans="1:11" s="78" customFormat="1" ht="30.75" hidden="1" customHeight="1" outlineLevel="2" x14ac:dyDescent="0.35">
      <c r="A29" s="30"/>
      <c r="B29" s="30"/>
      <c r="C29" s="28"/>
      <c r="D29" s="28" t="s">
        <v>427</v>
      </c>
      <c r="E29" s="4" t="s">
        <v>68</v>
      </c>
      <c r="F29" s="5"/>
      <c r="G29" s="6"/>
      <c r="H29" s="6"/>
      <c r="I29" s="6"/>
      <c r="J29" s="6"/>
      <c r="K29" s="6"/>
    </row>
    <row r="30" spans="1:11" ht="20.25" customHeight="1" outlineLevel="1" collapsed="1" x14ac:dyDescent="0.35">
      <c r="C30" s="30"/>
      <c r="D30" s="30"/>
      <c r="E30" s="30"/>
      <c r="F30" s="30"/>
      <c r="G30" s="33"/>
      <c r="H30" s="33"/>
      <c r="I30" s="33"/>
      <c r="J30" s="33"/>
      <c r="K30" s="33"/>
    </row>
    <row r="31" spans="1:11" ht="5.25" customHeight="1" thickBot="1" x14ac:dyDescent="0.4">
      <c r="C31" s="34"/>
      <c r="D31" s="34"/>
      <c r="E31" s="34"/>
      <c r="F31" s="34"/>
      <c r="G31" s="34"/>
      <c r="H31" s="34"/>
      <c r="I31" s="34"/>
      <c r="J31" s="34"/>
      <c r="K31" s="34"/>
    </row>
    <row r="32" spans="1:11" ht="20.25" hidden="1" customHeight="1" outlineLevel="1" x14ac:dyDescent="0.35">
      <c r="C32" s="142" t="s">
        <v>412</v>
      </c>
      <c r="D32" s="142"/>
      <c r="E32" s="144" t="s">
        <v>413</v>
      </c>
      <c r="F32" s="144"/>
      <c r="G32" s="144"/>
      <c r="H32" s="144"/>
      <c r="I32" s="144"/>
      <c r="J32" s="144"/>
      <c r="K32" s="144"/>
    </row>
    <row r="33" spans="1:11" ht="36.75" hidden="1" customHeight="1" outlineLevel="1" x14ac:dyDescent="0.35">
      <c r="C33" s="143"/>
      <c r="D33" s="143"/>
      <c r="E33" s="35" t="s">
        <v>414</v>
      </c>
      <c r="F33" s="35" t="s">
        <v>415</v>
      </c>
      <c r="G33" s="35" t="s">
        <v>416</v>
      </c>
      <c r="H33" s="35" t="s">
        <v>417</v>
      </c>
      <c r="I33" s="35" t="s">
        <v>406</v>
      </c>
      <c r="J33" s="35" t="s">
        <v>419</v>
      </c>
      <c r="K33" s="35" t="s">
        <v>420</v>
      </c>
    </row>
    <row r="34" spans="1:11" s="78" customFormat="1" ht="35.25" hidden="1" customHeight="1" outlineLevel="1" x14ac:dyDescent="0.35">
      <c r="A34" s="30"/>
      <c r="B34" s="30"/>
      <c r="C34" s="44" t="s">
        <v>421</v>
      </c>
      <c r="D34" s="29" t="e">
        <f>VLOOKUP(#REF!,overview_of_services!$B$2:$I$50,4,FALSE)</f>
        <v>#REF!</v>
      </c>
      <c r="E34" s="36">
        <v>0</v>
      </c>
      <c r="F34" s="36">
        <v>0</v>
      </c>
      <c r="G34" s="36">
        <v>0</v>
      </c>
      <c r="H34" s="36">
        <v>0</v>
      </c>
      <c r="I34" s="36">
        <v>0</v>
      </c>
      <c r="J34" s="36">
        <v>0</v>
      </c>
      <c r="K34" s="36">
        <v>0</v>
      </c>
    </row>
    <row r="35" spans="1:11" s="78" customFormat="1" ht="35.25" hidden="1" customHeight="1" outlineLevel="1" x14ac:dyDescent="0.35">
      <c r="A35" s="30"/>
      <c r="B35" s="30"/>
      <c r="C35" s="45" t="s">
        <v>422</v>
      </c>
      <c r="D35" s="1" t="e">
        <f>VLOOKUP(#REF!,overview_of_services!$B$2:$I$50,5,FALSE)</f>
        <v>#REF!</v>
      </c>
      <c r="E35" s="36" t="s">
        <v>430</v>
      </c>
      <c r="F35" s="36" t="s">
        <v>430</v>
      </c>
      <c r="G35" s="36">
        <v>0</v>
      </c>
      <c r="H35" s="36" t="s">
        <v>430</v>
      </c>
      <c r="I35" s="36">
        <v>0</v>
      </c>
      <c r="J35" s="36">
        <v>0</v>
      </c>
      <c r="K35" s="36">
        <v>0</v>
      </c>
    </row>
    <row r="36" spans="1:11" s="78" customFormat="1" ht="21.5" hidden="1" outlineLevel="1" thickBot="1" x14ac:dyDescent="0.4">
      <c r="A36" s="30"/>
      <c r="B36" s="30"/>
      <c r="C36" s="45" t="s">
        <v>423</v>
      </c>
      <c r="D36" s="1" t="e">
        <f>VLOOKUP(#REF!,overview_of_services!$B$2:$I$50,6,FALSE)</f>
        <v>#REF!</v>
      </c>
      <c r="E36" s="48" t="s">
        <v>431</v>
      </c>
      <c r="F36" s="48" t="s">
        <v>431</v>
      </c>
      <c r="G36" s="36">
        <v>0</v>
      </c>
      <c r="H36" s="48" t="s">
        <v>431</v>
      </c>
      <c r="I36" s="36">
        <v>0</v>
      </c>
      <c r="J36" s="36">
        <v>0</v>
      </c>
      <c r="K36" s="36">
        <v>0</v>
      </c>
    </row>
    <row r="37" spans="1:11" s="78" customFormat="1" ht="21.5" hidden="1" outlineLevel="1" thickBot="1" x14ac:dyDescent="0.4">
      <c r="A37" s="30"/>
      <c r="B37" s="30"/>
      <c r="C37" s="45" t="s">
        <v>424</v>
      </c>
      <c r="D37" s="1" t="e">
        <f>VLOOKUP(#REF!,overview_of_services!$B$2:$I$50,7,FALSE)</f>
        <v>#REF!</v>
      </c>
      <c r="E37" s="48" t="s">
        <v>432</v>
      </c>
      <c r="F37" s="48" t="s">
        <v>432</v>
      </c>
      <c r="G37" s="36">
        <v>0</v>
      </c>
      <c r="H37" s="48" t="s">
        <v>431</v>
      </c>
      <c r="I37" s="36">
        <v>0</v>
      </c>
      <c r="J37" s="36">
        <v>0</v>
      </c>
      <c r="K37" s="36">
        <v>0</v>
      </c>
    </row>
    <row r="38" spans="1:11" s="78" customFormat="1" ht="35.25" hidden="1" customHeight="1" outlineLevel="1" x14ac:dyDescent="0.35">
      <c r="A38" s="30"/>
      <c r="B38" s="30"/>
      <c r="C38" s="45" t="s">
        <v>425</v>
      </c>
      <c r="D38" s="1" t="e">
        <f>VLOOKUP(#REF!,overview_of_services!$B$2:$I$50,8,FALSE)</f>
        <v>#REF!</v>
      </c>
      <c r="E38" s="48"/>
      <c r="F38" s="36"/>
      <c r="G38" s="48"/>
      <c r="H38" s="48"/>
      <c r="I38" s="36"/>
      <c r="J38" s="36"/>
      <c r="K38" s="36"/>
    </row>
    <row r="39" spans="1:11" s="78" customFormat="1" ht="6" hidden="1" customHeight="1" outlineLevel="2" x14ac:dyDescent="0.35">
      <c r="A39" s="30"/>
      <c r="B39" s="30"/>
      <c r="C39" s="31"/>
      <c r="D39" s="31"/>
      <c r="E39" s="32"/>
      <c r="F39" s="32"/>
      <c r="G39" s="32"/>
      <c r="H39" s="32"/>
      <c r="I39" s="32"/>
      <c r="J39" s="32"/>
      <c r="K39" s="32"/>
    </row>
    <row r="40" spans="1:11" s="78" customFormat="1" ht="30.75" hidden="1" customHeight="1" outlineLevel="2" x14ac:dyDescent="0.35">
      <c r="A40" s="30"/>
      <c r="B40" s="30"/>
      <c r="C40" s="28"/>
      <c r="D40" s="28" t="s">
        <v>426</v>
      </c>
      <c r="E40" s="4" t="s">
        <v>434</v>
      </c>
      <c r="F40" s="6" t="s">
        <v>434</v>
      </c>
      <c r="G40" s="6" t="s">
        <v>434</v>
      </c>
      <c r="H40" s="6" t="s">
        <v>434</v>
      </c>
      <c r="I40" s="6" t="s">
        <v>434</v>
      </c>
      <c r="J40" s="6" t="s">
        <v>434</v>
      </c>
      <c r="K40" s="6" t="s">
        <v>434</v>
      </c>
    </row>
    <row r="41" spans="1:11" s="78" customFormat="1" ht="30.75" hidden="1" customHeight="1" outlineLevel="2" x14ac:dyDescent="0.35">
      <c r="A41" s="30"/>
      <c r="B41" s="30"/>
      <c r="C41" s="28"/>
      <c r="D41" s="28" t="s">
        <v>427</v>
      </c>
      <c r="E41" s="4" t="s">
        <v>68</v>
      </c>
      <c r="F41" s="5"/>
      <c r="G41" s="6"/>
      <c r="H41" s="6"/>
      <c r="I41" s="6"/>
      <c r="J41" s="6"/>
      <c r="K41" s="6"/>
    </row>
    <row r="42" spans="1:11" ht="20.25" hidden="1" customHeight="1" outlineLevel="1" x14ac:dyDescent="0.35">
      <c r="C42" s="30"/>
      <c r="D42" s="30"/>
      <c r="E42" s="30"/>
      <c r="F42" s="30"/>
      <c r="G42" s="33"/>
      <c r="H42" s="33"/>
      <c r="I42" s="33"/>
      <c r="J42" s="33"/>
      <c r="K42" s="33"/>
    </row>
    <row r="43" spans="1:11" ht="17.25" customHeight="1" collapsed="1" thickBot="1" x14ac:dyDescent="0.4">
      <c r="C43" s="43" t="s">
        <v>408</v>
      </c>
      <c r="D43" s="37" t="s">
        <v>409</v>
      </c>
      <c r="E43" s="29">
        <f>VLOOKUP(C44,overview_of_services!$B$2:$L$50,11,FALSE)</f>
        <v>1</v>
      </c>
      <c r="F43" s="30"/>
      <c r="G43" s="33"/>
      <c r="H43" s="33"/>
      <c r="I43" s="33"/>
      <c r="J43" s="33"/>
      <c r="K43" s="33"/>
    </row>
    <row r="44" spans="1:11" s="78" customFormat="1" ht="36.75" customHeight="1" thickBot="1" x14ac:dyDescent="0.7">
      <c r="A44" s="30"/>
      <c r="B44" s="47" t="s">
        <v>410</v>
      </c>
      <c r="C44" s="42" t="s">
        <v>151</v>
      </c>
      <c r="D44" s="46" t="str">
        <f>VLOOKUP(C44,overview_of_services!$B$2:$I$50,3,FALSE)</f>
        <v>Control of DHW storage charging (with solar collector and supplymentary heat generation)</v>
      </c>
      <c r="E44" s="73"/>
      <c r="F44" s="105" t="s">
        <v>411</v>
      </c>
      <c r="G44" s="145" t="str">
        <f>VLOOKUP(C44,overview_of_services!$B$2:$I$50,2,FALSE)</f>
        <v>Control DHW production facilities</v>
      </c>
      <c r="H44" s="145"/>
      <c r="I44" s="105"/>
      <c r="J44" s="27"/>
      <c r="K44" s="27"/>
    </row>
    <row r="45" spans="1:11" ht="5.25" customHeight="1" x14ac:dyDescent="0.35">
      <c r="C45" s="34"/>
      <c r="D45" s="34"/>
      <c r="E45" s="34"/>
      <c r="F45" s="34"/>
      <c r="G45" s="34"/>
      <c r="H45" s="34"/>
      <c r="I45" s="34"/>
      <c r="J45" s="34"/>
      <c r="K45" s="34"/>
    </row>
    <row r="46" spans="1:11" ht="20.25" customHeight="1" outlineLevel="1" x14ac:dyDescent="0.35">
      <c r="C46" s="142" t="s">
        <v>412</v>
      </c>
      <c r="D46" s="142"/>
      <c r="E46" s="144" t="s">
        <v>413</v>
      </c>
      <c r="F46" s="144"/>
      <c r="G46" s="144"/>
      <c r="H46" s="144"/>
      <c r="I46" s="144"/>
      <c r="J46" s="144"/>
      <c r="K46" s="144"/>
    </row>
    <row r="47" spans="1:11" ht="36.75" customHeight="1" outlineLevel="1" thickBot="1" x14ac:dyDescent="0.4">
      <c r="C47" s="143"/>
      <c r="D47" s="143"/>
      <c r="E47" s="35" t="s">
        <v>414</v>
      </c>
      <c r="F47" s="35" t="s">
        <v>415</v>
      </c>
      <c r="G47" s="35" t="s">
        <v>416</v>
      </c>
      <c r="H47" s="35" t="s">
        <v>417</v>
      </c>
      <c r="I47" s="35" t="s">
        <v>406</v>
      </c>
      <c r="J47" s="35" t="s">
        <v>419</v>
      </c>
      <c r="K47" s="35" t="s">
        <v>420</v>
      </c>
    </row>
    <row r="48" spans="1:11" s="78" customFormat="1" ht="35.25" customHeight="1" outlineLevel="1" thickTop="1" x14ac:dyDescent="0.35">
      <c r="A48" s="30"/>
      <c r="B48" s="30"/>
      <c r="C48" s="44" t="s">
        <v>421</v>
      </c>
      <c r="D48" s="29" t="str">
        <f>VLOOKUP(C44,overview_of_services!$B$2:$I$50,4,FALSE)</f>
        <v>Manual selected control of solar energy or heat generation</v>
      </c>
      <c r="E48" s="36">
        <v>0</v>
      </c>
      <c r="F48" s="36">
        <v>0</v>
      </c>
      <c r="G48" s="36">
        <v>0</v>
      </c>
      <c r="H48" s="36">
        <v>0</v>
      </c>
      <c r="I48" s="36">
        <v>0</v>
      </c>
      <c r="J48" s="36">
        <v>0</v>
      </c>
      <c r="K48" s="36">
        <v>0</v>
      </c>
    </row>
    <row r="49" spans="1:11" s="78" customFormat="1" ht="35.25" customHeight="1" outlineLevel="1" x14ac:dyDescent="0.35">
      <c r="A49" s="30"/>
      <c r="B49" s="30"/>
      <c r="C49" s="45" t="s">
        <v>422</v>
      </c>
      <c r="D49" s="1" t="str">
        <f>VLOOKUP(C44,overview_of_services!$B$2:$I$50,5,FALSE)</f>
        <v>Automatic control of solar storage charge (Prio. 1) and supplementary storage charge</v>
      </c>
      <c r="E49" s="36">
        <v>1</v>
      </c>
      <c r="F49" s="36">
        <v>0</v>
      </c>
      <c r="G49" s="36">
        <v>0</v>
      </c>
      <c r="H49" s="36">
        <v>1</v>
      </c>
      <c r="I49" s="36">
        <v>0</v>
      </c>
      <c r="J49" s="36">
        <v>0</v>
      </c>
      <c r="K49" s="36">
        <v>0</v>
      </c>
    </row>
    <row r="50" spans="1:11" s="78" customFormat="1" ht="50.25" customHeight="1" outlineLevel="1" x14ac:dyDescent="0.35">
      <c r="A50" s="30"/>
      <c r="B50" s="30"/>
      <c r="C50" s="45" t="s">
        <v>423</v>
      </c>
      <c r="D50" s="1" t="str">
        <f>VLOOKUP(C44,overview_of_services!$B$2:$I$50,6,FALSE)</f>
        <v>Automatic control of solar storage charge (Prio. 1) and supplementary storage charge and demand-oriented supply or multi-sensor storage management</v>
      </c>
      <c r="E50" s="48">
        <v>2</v>
      </c>
      <c r="F50" s="36">
        <v>1</v>
      </c>
      <c r="G50" s="36">
        <v>0</v>
      </c>
      <c r="H50" s="48">
        <v>2</v>
      </c>
      <c r="I50" s="36">
        <v>0</v>
      </c>
      <c r="J50" s="36">
        <v>0</v>
      </c>
      <c r="K50" s="36">
        <v>0</v>
      </c>
    </row>
    <row r="51" spans="1:11" s="78" customFormat="1" ht="39.75" customHeight="1" outlineLevel="1" x14ac:dyDescent="0.35">
      <c r="A51" s="30"/>
      <c r="B51" s="30"/>
      <c r="C51" s="45" t="s">
        <v>424</v>
      </c>
      <c r="D51" s="1" t="str">
        <f>VLOOKUP(C44,overview_of_services!$B$2:$I$50,7,FALSE)</f>
        <v>Automatic control of solar storage charge (Prio. 1) and supplementary storage charge, demand-oriented supply and return temperature control and multi-sensor storage management</v>
      </c>
      <c r="E51" s="48">
        <v>3</v>
      </c>
      <c r="F51" s="36">
        <v>2</v>
      </c>
      <c r="G51" s="36">
        <v>0</v>
      </c>
      <c r="H51" s="48">
        <v>2</v>
      </c>
      <c r="I51" s="36">
        <v>0</v>
      </c>
      <c r="J51" s="36">
        <v>0</v>
      </c>
      <c r="K51" s="36">
        <v>0</v>
      </c>
    </row>
    <row r="52" spans="1:11" s="78" customFormat="1" ht="35.25" customHeight="1" outlineLevel="1" x14ac:dyDescent="0.35">
      <c r="A52" s="30"/>
      <c r="B52" s="30"/>
      <c r="C52" s="45" t="s">
        <v>425</v>
      </c>
      <c r="D52" s="1">
        <f>VLOOKUP(C44,overview_of_services!$B$2:$I$50,8,FALSE)</f>
        <v>0</v>
      </c>
      <c r="E52" s="48"/>
      <c r="F52" s="36"/>
      <c r="G52" s="48"/>
      <c r="H52" s="48"/>
      <c r="I52" s="36"/>
      <c r="J52" s="36"/>
      <c r="K52" s="36"/>
    </row>
    <row r="53" spans="1:11" s="78" customFormat="1" ht="6" hidden="1" customHeight="1" outlineLevel="2" x14ac:dyDescent="0.35">
      <c r="A53" s="30"/>
      <c r="B53" s="30"/>
      <c r="C53" s="31"/>
      <c r="D53" s="31"/>
      <c r="E53" s="32"/>
      <c r="F53" s="32"/>
      <c r="G53" s="32"/>
      <c r="H53" s="32"/>
      <c r="I53" s="32"/>
      <c r="J53" s="32"/>
      <c r="K53" s="32"/>
    </row>
    <row r="54" spans="1:11" s="78" customFormat="1" ht="30.75" hidden="1" customHeight="1" outlineLevel="2" x14ac:dyDescent="0.35">
      <c r="A54" s="30"/>
      <c r="B54" s="30"/>
      <c r="C54" s="28"/>
      <c r="D54" s="28" t="s">
        <v>426</v>
      </c>
      <c r="E54" s="4" t="s">
        <v>434</v>
      </c>
      <c r="F54" s="6" t="s">
        <v>434</v>
      </c>
      <c r="G54" s="6" t="s">
        <v>434</v>
      </c>
      <c r="H54" s="6" t="s">
        <v>434</v>
      </c>
      <c r="I54" s="6" t="s">
        <v>434</v>
      </c>
      <c r="J54" s="6" t="s">
        <v>434</v>
      </c>
      <c r="K54" s="6" t="s">
        <v>434</v>
      </c>
    </row>
    <row r="55" spans="1:11" s="78" customFormat="1" ht="30.75" hidden="1" customHeight="1" outlineLevel="2" x14ac:dyDescent="0.35">
      <c r="A55" s="30"/>
      <c r="B55" s="30"/>
      <c r="C55" s="28"/>
      <c r="D55" s="28" t="s">
        <v>427</v>
      </c>
      <c r="E55" s="4" t="s">
        <v>68</v>
      </c>
      <c r="F55" s="5"/>
      <c r="G55" s="6"/>
      <c r="H55" s="6"/>
      <c r="I55" s="6"/>
      <c r="J55" s="6"/>
      <c r="K55" s="6"/>
    </row>
    <row r="56" spans="1:11" ht="20.25" customHeight="1" outlineLevel="1" collapsed="1" thickBot="1" x14ac:dyDescent="0.4">
      <c r="C56" s="30"/>
      <c r="D56" s="30"/>
      <c r="E56" s="30"/>
      <c r="F56" s="30"/>
      <c r="G56" s="33"/>
      <c r="H56" s="33"/>
      <c r="I56" s="33"/>
      <c r="J56" s="33"/>
      <c r="K56" s="33"/>
    </row>
    <row r="57" spans="1:11" ht="15" thickBot="1" x14ac:dyDescent="0.4">
      <c r="C57" s="43" t="s">
        <v>408</v>
      </c>
      <c r="D57" s="37" t="s">
        <v>409</v>
      </c>
      <c r="E57" s="29">
        <f>VLOOKUP(C58,overview_of_services!$B$2:$L$50,11,FALSE)</f>
        <v>1</v>
      </c>
      <c r="F57" s="30"/>
      <c r="G57" s="33"/>
      <c r="H57" s="33"/>
      <c r="I57" s="33"/>
      <c r="J57" s="33"/>
      <c r="K57" s="33"/>
    </row>
    <row r="58" spans="1:11" ht="34.5" customHeight="1" thickBot="1" x14ac:dyDescent="0.4">
      <c r="C58" s="99" t="s">
        <v>158</v>
      </c>
      <c r="D58" s="46" t="str">
        <f>VLOOKUP(C58,overview_of_services!$B$2:$I$50,3,FALSE)</f>
        <v>Sequencing in case of different DHW generators</v>
      </c>
      <c r="E58" s="73"/>
      <c r="F58" s="106" t="s">
        <v>411</v>
      </c>
      <c r="G58" s="149" t="str">
        <f>VLOOKUP(C58,overview_of_services!$B$2:$I$50,2,FALSE)</f>
        <v>Control DHW production facilities</v>
      </c>
      <c r="H58" s="149"/>
      <c r="I58" s="106"/>
      <c r="J58" s="27"/>
      <c r="K58" s="27"/>
    </row>
    <row r="59" spans="1:11" x14ac:dyDescent="0.35">
      <c r="C59" s="30"/>
      <c r="D59" s="30"/>
      <c r="E59" s="30"/>
      <c r="F59" s="30"/>
      <c r="G59" s="30"/>
      <c r="H59" s="30"/>
      <c r="I59" s="30"/>
      <c r="J59" s="30"/>
      <c r="K59" s="30"/>
    </row>
    <row r="60" spans="1:11" outlineLevel="1" x14ac:dyDescent="0.35">
      <c r="C60" s="142" t="s">
        <v>412</v>
      </c>
      <c r="D60" s="142"/>
      <c r="E60" s="144" t="s">
        <v>413</v>
      </c>
      <c r="F60" s="144"/>
      <c r="G60" s="144"/>
      <c r="H60" s="144"/>
      <c r="I60" s="144"/>
      <c r="J60" s="144"/>
      <c r="K60" s="144"/>
    </row>
    <row r="61" spans="1:11" ht="29.5" outlineLevel="1" thickBot="1" x14ac:dyDescent="0.4">
      <c r="C61" s="143"/>
      <c r="D61" s="143"/>
      <c r="E61" s="35" t="s">
        <v>414</v>
      </c>
      <c r="F61" s="35" t="s">
        <v>415</v>
      </c>
      <c r="G61" s="35" t="s">
        <v>416</v>
      </c>
      <c r="H61" s="35" t="s">
        <v>417</v>
      </c>
      <c r="I61" s="35" t="s">
        <v>406</v>
      </c>
      <c r="J61" s="35" t="s">
        <v>419</v>
      </c>
      <c r="K61" s="35" t="s">
        <v>420</v>
      </c>
    </row>
    <row r="62" spans="1:11" ht="21.5" outlineLevel="1" thickTop="1" x14ac:dyDescent="0.35">
      <c r="C62" s="44" t="s">
        <v>421</v>
      </c>
      <c r="D62" s="1" t="str">
        <f>VLOOKUP(C58,overview_of_services!$B$2:$I$50,4,FALSE)</f>
        <v>Priorities only based on running time</v>
      </c>
      <c r="E62" s="36">
        <v>0</v>
      </c>
      <c r="F62" s="36">
        <v>0</v>
      </c>
      <c r="G62" s="36">
        <v>0</v>
      </c>
      <c r="H62" s="36">
        <v>0</v>
      </c>
      <c r="I62" s="36">
        <v>0</v>
      </c>
      <c r="J62" s="36">
        <v>0</v>
      </c>
      <c r="K62" s="36">
        <v>0</v>
      </c>
    </row>
    <row r="63" spans="1:11" ht="29" outlineLevel="1" x14ac:dyDescent="0.35">
      <c r="C63" s="45" t="s">
        <v>422</v>
      </c>
      <c r="D63" s="1" t="str">
        <f>VLOOKUP(C58,overview_of_services!$B$2:$I$50,5,FALSE)</f>
        <v>Control according to fixed priority list: e.g. based on rated energy efficiency</v>
      </c>
      <c r="E63" s="36">
        <v>1</v>
      </c>
      <c r="F63" s="36">
        <v>0</v>
      </c>
      <c r="G63" s="36">
        <v>0</v>
      </c>
      <c r="H63" s="36">
        <v>0</v>
      </c>
      <c r="I63" s="36">
        <v>0</v>
      </c>
      <c r="J63" s="36">
        <v>0</v>
      </c>
      <c r="K63" s="36">
        <v>0</v>
      </c>
    </row>
    <row r="64" spans="1:11" ht="43.5" outlineLevel="1" x14ac:dyDescent="0.35">
      <c r="C64" s="45" t="s">
        <v>423</v>
      </c>
      <c r="D64" s="1" t="str">
        <f>VLOOKUP(C58,overview_of_services!$B$2:$I$50,6,FALSE)</f>
        <v>Control according to dynamic priority list (based on current energy efficiency, carbon emissions and capacity of generators, e.g. solar, geothermal heat, cogeneration plant, fossil fuels)</v>
      </c>
      <c r="E64" s="36">
        <v>2</v>
      </c>
      <c r="F64" s="36">
        <v>1</v>
      </c>
      <c r="G64" s="36">
        <v>0</v>
      </c>
      <c r="H64" s="36">
        <v>0</v>
      </c>
      <c r="I64" s="36">
        <v>0</v>
      </c>
      <c r="J64" s="36">
        <v>0</v>
      </c>
      <c r="K64" s="36">
        <v>0</v>
      </c>
    </row>
    <row r="65" spans="1:11" ht="43.5" outlineLevel="1" x14ac:dyDescent="0.35">
      <c r="C65" s="45" t="s">
        <v>424</v>
      </c>
      <c r="D65" s="1" t="str">
        <f>VLOOKUP(C58,overview_of_services!$B$2:$I$50,7,FALSE)</f>
        <v>Control according to dynamic priority list (based on current AND predicted load, energy efficiency, carbon emissions  and capacity of generators)</v>
      </c>
      <c r="E65" s="36">
        <v>3</v>
      </c>
      <c r="F65" s="36">
        <v>2</v>
      </c>
      <c r="G65" s="36">
        <v>0</v>
      </c>
      <c r="H65" s="36">
        <v>0</v>
      </c>
      <c r="I65" s="36">
        <v>0</v>
      </c>
      <c r="J65" s="36">
        <v>0</v>
      </c>
      <c r="K65" s="36">
        <v>0</v>
      </c>
    </row>
    <row r="66" spans="1:11" ht="43.5" outlineLevel="1" x14ac:dyDescent="0.35">
      <c r="C66" s="45" t="s">
        <v>425</v>
      </c>
      <c r="D66" s="1" t="str">
        <f>VLOOKUP(C58,overview_of_services!$B$2:$I$50,8,FALSE)</f>
        <v>Control according to dynamic priority list (based on current AND predicted load, energy efficiency, carbon emissions, capacity of generators AND external signals from grid)</v>
      </c>
      <c r="E66" s="36">
        <v>3</v>
      </c>
      <c r="F66" s="36">
        <v>3</v>
      </c>
      <c r="G66" s="36">
        <v>0</v>
      </c>
      <c r="H66" s="36">
        <v>0</v>
      </c>
      <c r="I66" s="36">
        <v>0</v>
      </c>
      <c r="J66" s="36">
        <v>0</v>
      </c>
      <c r="K66" s="36">
        <v>0</v>
      </c>
    </row>
    <row r="67" spans="1:11" outlineLevel="1" x14ac:dyDescent="0.35">
      <c r="C67" s="31"/>
      <c r="D67" s="31"/>
      <c r="E67" s="32"/>
      <c r="F67" s="32"/>
      <c r="G67" s="32"/>
      <c r="H67" s="32"/>
      <c r="I67" s="32"/>
      <c r="J67" s="32"/>
      <c r="K67" s="32"/>
    </row>
    <row r="68" spans="1:11" ht="15" hidden="1" outlineLevel="2" thickBot="1" x14ac:dyDescent="0.4">
      <c r="C68" s="28"/>
      <c r="D68" s="28" t="s">
        <v>426</v>
      </c>
      <c r="E68" s="4" t="s">
        <v>428</v>
      </c>
      <c r="F68" s="6" t="s">
        <v>428</v>
      </c>
      <c r="G68" s="6" t="s">
        <v>428</v>
      </c>
      <c r="H68" s="6" t="s">
        <v>428</v>
      </c>
      <c r="I68" s="6" t="s">
        <v>428</v>
      </c>
      <c r="J68" s="6" t="s">
        <v>428</v>
      </c>
      <c r="K68" s="6" t="s">
        <v>428</v>
      </c>
    </row>
    <row r="69" spans="1:11" ht="15" hidden="1" outlineLevel="2" thickBot="1" x14ac:dyDescent="0.4">
      <c r="C69" s="28"/>
      <c r="D69" s="28" t="s">
        <v>427</v>
      </c>
      <c r="E69" s="4"/>
      <c r="F69" s="5"/>
      <c r="G69" s="6"/>
      <c r="H69" s="6"/>
      <c r="I69" s="6"/>
      <c r="J69" s="6"/>
      <c r="K69" s="6"/>
    </row>
    <row r="70" spans="1:11" ht="20.25" customHeight="1" outlineLevel="1" collapsed="1" x14ac:dyDescent="0.35">
      <c r="C70" s="30"/>
      <c r="D70" s="30"/>
      <c r="E70" s="30"/>
      <c r="F70" s="30"/>
      <c r="G70" s="33"/>
      <c r="H70" s="33"/>
      <c r="I70" s="33"/>
      <c r="J70" s="33"/>
      <c r="K70" s="33"/>
    </row>
    <row r="71" spans="1:11" ht="20.25" customHeight="1" thickBot="1" x14ac:dyDescent="0.4">
      <c r="C71" s="30"/>
      <c r="D71" s="30"/>
      <c r="E71" s="30"/>
      <c r="F71" s="30"/>
      <c r="G71" s="33"/>
      <c r="H71" s="33"/>
      <c r="I71" s="33"/>
      <c r="J71" s="33"/>
      <c r="K71" s="33"/>
    </row>
    <row r="72" spans="1:11" ht="17.25" customHeight="1" thickBot="1" x14ac:dyDescent="0.4">
      <c r="C72" s="43" t="s">
        <v>408</v>
      </c>
      <c r="D72" s="37" t="s">
        <v>409</v>
      </c>
      <c r="E72" s="29">
        <f>VLOOKUP(C73,overview_of_services!$B$2:$L$50,11,FALSE)</f>
        <v>1</v>
      </c>
      <c r="F72" s="30"/>
      <c r="G72" s="33"/>
      <c r="H72" s="33"/>
      <c r="I72" s="33"/>
      <c r="J72" s="33"/>
      <c r="K72" s="33"/>
    </row>
    <row r="73" spans="1:11" s="78" customFormat="1" ht="36.75" customHeight="1" thickBot="1" x14ac:dyDescent="0.7">
      <c r="A73" s="30"/>
      <c r="B73" s="47" t="s">
        <v>410</v>
      </c>
      <c r="C73" s="42" t="s">
        <v>160</v>
      </c>
      <c r="D73" s="46" t="str">
        <f>VLOOKUP(C73,overview_of_services!$B$2:$I$50,3,FALSE)</f>
        <v>Report information regarding domestic hot water performance</v>
      </c>
      <c r="E73" s="73"/>
      <c r="F73" s="105" t="s">
        <v>411</v>
      </c>
      <c r="G73" s="149" t="str">
        <f>VLOOKUP(C73,overview_of_services!$B$2:$I$50,2,FALSE)</f>
        <v>Information to occupants and facility managers</v>
      </c>
      <c r="H73" s="149"/>
      <c r="I73" s="105"/>
      <c r="J73" s="27"/>
      <c r="K73" s="27"/>
    </row>
    <row r="74" spans="1:11" ht="5.25" customHeight="1" x14ac:dyDescent="0.35">
      <c r="C74" s="34"/>
      <c r="D74" s="34"/>
      <c r="E74" s="34"/>
      <c r="F74" s="34"/>
      <c r="G74" s="34"/>
      <c r="H74" s="34"/>
      <c r="I74" s="34"/>
      <c r="J74" s="34"/>
      <c r="K74" s="34"/>
    </row>
    <row r="75" spans="1:11" ht="20.25" customHeight="1" outlineLevel="1" x14ac:dyDescent="0.35">
      <c r="C75" s="142" t="s">
        <v>412</v>
      </c>
      <c r="D75" s="142"/>
      <c r="E75" s="144" t="s">
        <v>413</v>
      </c>
      <c r="F75" s="144"/>
      <c r="G75" s="144"/>
      <c r="H75" s="144"/>
      <c r="I75" s="144"/>
      <c r="J75" s="144"/>
      <c r="K75" s="144"/>
    </row>
    <row r="76" spans="1:11" ht="36.75" customHeight="1" outlineLevel="1" thickBot="1" x14ac:dyDescent="0.4">
      <c r="C76" s="143"/>
      <c r="D76" s="143"/>
      <c r="E76" s="35" t="s">
        <v>414</v>
      </c>
      <c r="F76" s="35" t="s">
        <v>415</v>
      </c>
      <c r="G76" s="35" t="s">
        <v>416</v>
      </c>
      <c r="H76" s="35" t="s">
        <v>417</v>
      </c>
      <c r="I76" s="35" t="s">
        <v>406</v>
      </c>
      <c r="J76" s="35" t="s">
        <v>419</v>
      </c>
      <c r="K76" s="35" t="s">
        <v>420</v>
      </c>
    </row>
    <row r="77" spans="1:11" s="78" customFormat="1" ht="35.25" customHeight="1" outlineLevel="1" thickTop="1" x14ac:dyDescent="0.35">
      <c r="A77" s="30"/>
      <c r="B77" s="30"/>
      <c r="C77" s="44" t="s">
        <v>421</v>
      </c>
      <c r="D77" s="29" t="str">
        <f>VLOOKUP(C73,overview_of_services!$B$2:$I$50,4,FALSE)</f>
        <v>None</v>
      </c>
      <c r="E77" s="36">
        <v>0</v>
      </c>
      <c r="F77" s="36">
        <v>0</v>
      </c>
      <c r="G77" s="36">
        <v>0</v>
      </c>
      <c r="H77" s="36">
        <v>0</v>
      </c>
      <c r="I77" s="36">
        <v>0</v>
      </c>
      <c r="J77" s="36">
        <v>0</v>
      </c>
      <c r="K77" s="36">
        <v>0</v>
      </c>
    </row>
    <row r="78" spans="1:11" s="78" customFormat="1" ht="35.25" customHeight="1" outlineLevel="1" x14ac:dyDescent="0.35">
      <c r="A78" s="30"/>
      <c r="B78" s="30"/>
      <c r="C78" s="44" t="s">
        <v>422</v>
      </c>
      <c r="D78" s="29" t="str">
        <f>VLOOKUP(C73,overview_of_services!$B$2:$I$50,5,FALSE)</f>
        <v>Indication of actual values (e.g. temperatures, submetering energy usage)</v>
      </c>
      <c r="E78" s="36">
        <v>1</v>
      </c>
      <c r="F78" s="36">
        <v>0</v>
      </c>
      <c r="G78" s="36">
        <v>0</v>
      </c>
      <c r="H78" s="36">
        <v>0</v>
      </c>
      <c r="I78" s="36">
        <v>0</v>
      </c>
      <c r="J78" s="36">
        <v>1</v>
      </c>
      <c r="K78" s="36">
        <v>1</v>
      </c>
    </row>
    <row r="79" spans="1:11" s="78" customFormat="1" ht="35.25" customHeight="1" outlineLevel="1" x14ac:dyDescent="0.35">
      <c r="A79" s="30"/>
      <c r="B79" s="30"/>
      <c r="C79" s="44" t="s">
        <v>423</v>
      </c>
      <c r="D79" s="29" t="str">
        <f>VLOOKUP(C73,overview_of_services!$B$2:$I$50,6,FALSE)</f>
        <v>Actual values and historical data</v>
      </c>
      <c r="E79" s="36">
        <v>1</v>
      </c>
      <c r="F79" s="36">
        <v>0</v>
      </c>
      <c r="G79" s="36">
        <v>0</v>
      </c>
      <c r="H79" s="36">
        <v>0</v>
      </c>
      <c r="I79" s="36">
        <v>0</v>
      </c>
      <c r="J79" s="36">
        <v>1</v>
      </c>
      <c r="K79" s="36">
        <v>2</v>
      </c>
    </row>
    <row r="80" spans="1:11" s="78" customFormat="1" ht="35.25" customHeight="1" outlineLevel="1" x14ac:dyDescent="0.35">
      <c r="A80" s="30"/>
      <c r="B80" s="30"/>
      <c r="C80" s="44" t="s">
        <v>424</v>
      </c>
      <c r="D80" s="29" t="str">
        <f>VLOOKUP(C73,overview_of_services!$B$2:$I$50,7,FALSE)</f>
        <v>Performance evaluation including forecasting and/or benchmarking</v>
      </c>
      <c r="E80" s="36">
        <v>1</v>
      </c>
      <c r="F80" s="36">
        <v>0</v>
      </c>
      <c r="G80" s="36">
        <v>0</v>
      </c>
      <c r="H80" s="36">
        <v>0</v>
      </c>
      <c r="I80" s="36">
        <v>0</v>
      </c>
      <c r="J80" s="36">
        <v>1</v>
      </c>
      <c r="K80" s="36">
        <v>3</v>
      </c>
    </row>
    <row r="81" spans="1:11" s="78" customFormat="1" ht="46.5" customHeight="1" outlineLevel="1" x14ac:dyDescent="0.35">
      <c r="A81" s="30"/>
      <c r="B81" s="30"/>
      <c r="C81" s="44" t="s">
        <v>425</v>
      </c>
      <c r="D81" s="29" t="str">
        <f>VLOOKUP(C73,overview_of_services!$B$2:$I$50,8,FALSE)</f>
        <v>Performance evaluation including forecasting and/or benchmarking; also including predictive management and fault detection</v>
      </c>
      <c r="E81" s="36">
        <v>1</v>
      </c>
      <c r="F81" s="36">
        <v>0</v>
      </c>
      <c r="G81" s="36">
        <v>0</v>
      </c>
      <c r="H81" s="36">
        <v>1</v>
      </c>
      <c r="I81" s="36">
        <v>0</v>
      </c>
      <c r="J81" s="36">
        <v>2</v>
      </c>
      <c r="K81" s="36">
        <v>3</v>
      </c>
    </row>
    <row r="82" spans="1:11" s="78" customFormat="1" ht="6" hidden="1" customHeight="1" outlineLevel="2" x14ac:dyDescent="0.35">
      <c r="A82" s="30"/>
      <c r="B82" s="30"/>
      <c r="C82" s="31"/>
      <c r="D82" s="31"/>
      <c r="E82" s="32"/>
      <c r="F82" s="32"/>
      <c r="G82" s="32"/>
      <c r="H82" s="32"/>
      <c r="I82" s="32"/>
      <c r="J82" s="32"/>
      <c r="K82" s="32"/>
    </row>
    <row r="83" spans="1:11" s="78" customFormat="1" ht="30.75" hidden="1" customHeight="1" outlineLevel="2" x14ac:dyDescent="0.35">
      <c r="A83" s="30"/>
      <c r="B83" s="30"/>
      <c r="C83" s="28"/>
      <c r="D83" s="28" t="s">
        <v>426</v>
      </c>
      <c r="E83" s="4" t="s">
        <v>434</v>
      </c>
      <c r="F83" s="6" t="s">
        <v>434</v>
      </c>
      <c r="G83" s="6" t="s">
        <v>434</v>
      </c>
      <c r="H83" s="6" t="s">
        <v>434</v>
      </c>
      <c r="I83" s="6" t="s">
        <v>434</v>
      </c>
      <c r="J83" s="6" t="s">
        <v>434</v>
      </c>
      <c r="K83" s="6" t="s">
        <v>434</v>
      </c>
    </row>
    <row r="84" spans="1:11" s="78" customFormat="1" ht="30.75" hidden="1" customHeight="1" outlineLevel="2" x14ac:dyDescent="0.35">
      <c r="A84" s="30"/>
      <c r="B84" s="30"/>
      <c r="C84" s="28"/>
      <c r="D84" s="28" t="s">
        <v>427</v>
      </c>
      <c r="E84" s="4"/>
      <c r="F84" s="5"/>
      <c r="G84" s="6"/>
      <c r="H84" s="6"/>
      <c r="I84" s="6"/>
      <c r="J84" s="6"/>
      <c r="K84" s="6"/>
    </row>
    <row r="85" spans="1:11" outlineLevel="1" collapsed="1" x14ac:dyDescent="0.35">
      <c r="C85" s="30"/>
      <c r="D85" s="30"/>
      <c r="E85" s="30"/>
      <c r="F85" s="30"/>
      <c r="G85" s="33"/>
      <c r="H85" s="33"/>
      <c r="I85" s="33"/>
      <c r="J85" s="33"/>
      <c r="K85" s="33"/>
    </row>
    <row r="86" spans="1:11" ht="14.4" hidden="1" customHeight="1" outlineLevel="1" x14ac:dyDescent="0.35">
      <c r="C86" s="142" t="s">
        <v>412</v>
      </c>
      <c r="D86" s="142"/>
      <c r="E86" s="144" t="s">
        <v>413</v>
      </c>
      <c r="F86" s="144"/>
      <c r="G86" s="144"/>
      <c r="H86" s="144"/>
      <c r="I86" s="144"/>
      <c r="J86" s="144"/>
      <c r="K86" s="144"/>
    </row>
    <row r="87" spans="1:11" ht="29.15" hidden="1" customHeight="1" outlineLevel="1" x14ac:dyDescent="0.35">
      <c r="C87" s="143"/>
      <c r="D87" s="143"/>
      <c r="E87" s="35" t="s">
        <v>414</v>
      </c>
      <c r="F87" s="35" t="s">
        <v>415</v>
      </c>
      <c r="G87" s="35" t="s">
        <v>416</v>
      </c>
      <c r="H87" s="35" t="s">
        <v>417</v>
      </c>
      <c r="I87" s="35" t="s">
        <v>406</v>
      </c>
      <c r="J87" s="35" t="s">
        <v>419</v>
      </c>
      <c r="K87" s="35" t="s">
        <v>420</v>
      </c>
    </row>
    <row r="88" spans="1:11" ht="21" hidden="1" outlineLevel="1" x14ac:dyDescent="0.35">
      <c r="C88" s="44" t="s">
        <v>421</v>
      </c>
      <c r="D88" s="29" t="e">
        <f>VLOOKUP(#REF!,overview_of_services!$B$2:$I$50,4,FALSE)</f>
        <v>#REF!</v>
      </c>
      <c r="E88" s="36">
        <v>0</v>
      </c>
      <c r="F88" s="36">
        <v>0</v>
      </c>
      <c r="G88" s="36">
        <v>0</v>
      </c>
      <c r="H88" s="36">
        <v>0</v>
      </c>
      <c r="I88" s="36">
        <v>0</v>
      </c>
      <c r="J88" s="36">
        <v>0</v>
      </c>
      <c r="K88" s="36">
        <v>0</v>
      </c>
    </row>
    <row r="89" spans="1:11" ht="37.5" hidden="1" customHeight="1" outlineLevel="1" x14ac:dyDescent="0.35">
      <c r="C89" s="45" t="s">
        <v>422</v>
      </c>
      <c r="D89" s="1" t="e">
        <f>VLOOKUP(#REF!,overview_of_services!$B$2:$I$50,5,FALSE)</f>
        <v>#REF!</v>
      </c>
      <c r="E89" s="36">
        <v>0</v>
      </c>
      <c r="F89" s="48" t="s">
        <v>431</v>
      </c>
      <c r="G89" s="36">
        <v>0</v>
      </c>
      <c r="H89" s="36">
        <v>0</v>
      </c>
      <c r="I89" s="36">
        <v>0</v>
      </c>
      <c r="J89" s="36">
        <v>0</v>
      </c>
      <c r="K89" s="36">
        <v>0</v>
      </c>
    </row>
    <row r="90" spans="1:11" ht="21" hidden="1" outlineLevel="1" x14ac:dyDescent="0.35">
      <c r="C90" s="45" t="s">
        <v>423</v>
      </c>
      <c r="D90" s="66" t="e">
        <f>VLOOKUP(#REF!,overview_of_services!$B$2:$I$50,6,FALSE)</f>
        <v>#REF!</v>
      </c>
      <c r="E90" s="48"/>
      <c r="F90" s="36"/>
      <c r="G90" s="36"/>
      <c r="H90" s="36"/>
      <c r="I90" s="36"/>
      <c r="J90" s="36"/>
      <c r="K90" s="36"/>
    </row>
    <row r="91" spans="1:11" ht="21" hidden="1" outlineLevel="1" x14ac:dyDescent="0.35">
      <c r="C91" s="45" t="s">
        <v>424</v>
      </c>
      <c r="D91" s="66" t="e">
        <f>VLOOKUP(#REF!,overview_of_services!$B$2:$I$50,7,FALSE)</f>
        <v>#REF!</v>
      </c>
      <c r="E91" s="48"/>
      <c r="F91" s="71"/>
      <c r="G91" s="36"/>
      <c r="H91" s="36"/>
      <c r="I91" s="36"/>
      <c r="J91" s="36"/>
      <c r="K91" s="36"/>
    </row>
    <row r="92" spans="1:11" ht="21" hidden="1" outlineLevel="1" x14ac:dyDescent="0.35">
      <c r="C92" s="45" t="s">
        <v>425</v>
      </c>
      <c r="D92" s="1" t="e">
        <f>VLOOKUP(#REF!,overview_of_services!$B$2:$I$50,8,FALSE)</f>
        <v>#REF!</v>
      </c>
      <c r="E92" s="48"/>
      <c r="F92" s="36"/>
      <c r="G92" s="48"/>
      <c r="H92" s="48"/>
      <c r="I92" s="36"/>
      <c r="J92" s="36"/>
      <c r="K92" s="36"/>
    </row>
    <row r="93" spans="1:11" hidden="1" outlineLevel="1" x14ac:dyDescent="0.35">
      <c r="C93" s="31"/>
      <c r="D93" s="31"/>
      <c r="E93" s="32"/>
      <c r="F93" s="32"/>
      <c r="G93" s="32"/>
      <c r="H93" s="32"/>
      <c r="I93" s="32"/>
      <c r="J93" s="32"/>
      <c r="K93" s="32"/>
    </row>
    <row r="94" spans="1:11" ht="15" hidden="1" outlineLevel="1" thickBot="1" x14ac:dyDescent="0.4">
      <c r="C94" s="28"/>
      <c r="D94" s="28" t="s">
        <v>426</v>
      </c>
      <c r="E94" s="4" t="s">
        <v>428</v>
      </c>
      <c r="F94" s="6" t="s">
        <v>428</v>
      </c>
      <c r="G94" s="6" t="s">
        <v>428</v>
      </c>
      <c r="H94" s="6" t="s">
        <v>428</v>
      </c>
      <c r="I94" s="6" t="s">
        <v>428</v>
      </c>
      <c r="J94" s="6" t="s">
        <v>428</v>
      </c>
      <c r="K94" s="6" t="s">
        <v>428</v>
      </c>
    </row>
    <row r="95" spans="1:11" ht="15" hidden="1" outlineLevel="1" thickBot="1" x14ac:dyDescent="0.4">
      <c r="C95" s="28"/>
      <c r="D95" s="28" t="s">
        <v>427</v>
      </c>
      <c r="E95" s="4"/>
      <c r="F95" s="5"/>
      <c r="G95" s="6"/>
      <c r="H95" s="6"/>
      <c r="I95" s="6"/>
      <c r="J95" s="6"/>
      <c r="K95" s="6"/>
    </row>
  </sheetData>
  <mergeCells count="19">
    <mergeCell ref="G4:H4"/>
    <mergeCell ref="G44:H44"/>
    <mergeCell ref="C86:D87"/>
    <mergeCell ref="E86:K86"/>
    <mergeCell ref="G18:H18"/>
    <mergeCell ref="C6:D7"/>
    <mergeCell ref="E6:K6"/>
    <mergeCell ref="C32:D33"/>
    <mergeCell ref="E32:K32"/>
    <mergeCell ref="C20:D21"/>
    <mergeCell ref="E20:K20"/>
    <mergeCell ref="C60:D61"/>
    <mergeCell ref="E60:K60"/>
    <mergeCell ref="C46:D47"/>
    <mergeCell ref="E46:K46"/>
    <mergeCell ref="C75:D76"/>
    <mergeCell ref="E75:K75"/>
    <mergeCell ref="G58:H58"/>
    <mergeCell ref="G73:H73"/>
  </mergeCells>
  <conditionalFormatting sqref="B4">
    <cfRule type="expression" dxfId="336" priority="123">
      <formula>E4="yes"</formula>
    </cfRule>
  </conditionalFormatting>
  <conditionalFormatting sqref="B18">
    <cfRule type="expression" dxfId="335" priority="121">
      <formula>E18="yes"</formula>
    </cfRule>
  </conditionalFormatting>
  <conditionalFormatting sqref="B44">
    <cfRule type="expression" dxfId="334" priority="117">
      <formula>E44="yes"</formula>
    </cfRule>
  </conditionalFormatting>
  <conditionalFormatting sqref="C22:G22 C26:K26 C25 C38:K38 G34:G37 C48:G48 C52:K52 C62:C66 C8:K12 F23:G25 F49:G51">
    <cfRule type="expression" dxfId="333" priority="92">
      <formula>$D8=0</formula>
    </cfRule>
  </conditionalFormatting>
  <conditionalFormatting sqref="C12">
    <cfRule type="expression" dxfId="332" priority="102">
      <formula>$D12=0</formula>
    </cfRule>
  </conditionalFormatting>
  <conditionalFormatting sqref="D12">
    <cfRule type="expression" dxfId="331" priority="101">
      <formula>$D12=0</formula>
    </cfRule>
  </conditionalFormatting>
  <conditionalFormatting sqref="C23:D23 C24 I22:K25 D24:D25">
    <cfRule type="expression" dxfId="330" priority="100">
      <formula>$D22=0</formula>
    </cfRule>
  </conditionalFormatting>
  <conditionalFormatting sqref="C26">
    <cfRule type="expression" dxfId="329" priority="99">
      <formula>$D26=0</formula>
    </cfRule>
  </conditionalFormatting>
  <conditionalFormatting sqref="D26">
    <cfRule type="expression" dxfId="328" priority="98">
      <formula>$D26=0</formula>
    </cfRule>
  </conditionalFormatting>
  <conditionalFormatting sqref="C34:D37 I34:K37">
    <cfRule type="expression" dxfId="327" priority="97">
      <formula>$D34=0</formula>
    </cfRule>
  </conditionalFormatting>
  <conditionalFormatting sqref="C38">
    <cfRule type="expression" dxfId="326" priority="96">
      <formula>$D38=0</formula>
    </cfRule>
  </conditionalFormatting>
  <conditionalFormatting sqref="D38">
    <cfRule type="expression" dxfId="325" priority="95">
      <formula>$D38=0</formula>
    </cfRule>
  </conditionalFormatting>
  <conditionalFormatting sqref="C49:D51 I48:K51">
    <cfRule type="expression" dxfId="324" priority="94">
      <formula>$D48=0</formula>
    </cfRule>
  </conditionalFormatting>
  <conditionalFormatting sqref="C52">
    <cfRule type="expression" dxfId="323" priority="93">
      <formula>$D52=0</formula>
    </cfRule>
  </conditionalFormatting>
  <conditionalFormatting sqref="E23:E25">
    <cfRule type="expression" dxfId="322" priority="76">
      <formula>$D23=0</formula>
    </cfRule>
  </conditionalFormatting>
  <conditionalFormatting sqref="E51">
    <cfRule type="expression" dxfId="321" priority="75">
      <formula>$D51=0</formula>
    </cfRule>
  </conditionalFormatting>
  <conditionalFormatting sqref="E49:E50">
    <cfRule type="expression" dxfId="320" priority="74">
      <formula>$D49=0</formula>
    </cfRule>
  </conditionalFormatting>
  <conditionalFormatting sqref="H22:H25">
    <cfRule type="expression" dxfId="319" priority="73">
      <formula>$D22=0</formula>
    </cfRule>
  </conditionalFormatting>
  <conditionalFormatting sqref="H48:H51">
    <cfRule type="expression" dxfId="318" priority="72">
      <formula>$D48=0</formula>
    </cfRule>
  </conditionalFormatting>
  <conditionalFormatting sqref="E34 E37">
    <cfRule type="expression" dxfId="317" priority="71">
      <formula>$D34=0</formula>
    </cfRule>
  </conditionalFormatting>
  <conditionalFormatting sqref="E35:E36">
    <cfRule type="expression" dxfId="316" priority="70">
      <formula>$D35=0</formula>
    </cfRule>
  </conditionalFormatting>
  <conditionalFormatting sqref="F34 F37">
    <cfRule type="expression" dxfId="315" priority="69">
      <formula>$D34=0</formula>
    </cfRule>
  </conditionalFormatting>
  <conditionalFormatting sqref="F35:F36">
    <cfRule type="expression" dxfId="314" priority="68">
      <formula>$D35=0</formula>
    </cfRule>
  </conditionalFormatting>
  <conditionalFormatting sqref="H34:H37">
    <cfRule type="expression" dxfId="313" priority="67">
      <formula>$D34=0</formula>
    </cfRule>
  </conditionalFormatting>
  <conditionalFormatting sqref="B73">
    <cfRule type="expression" dxfId="312" priority="48">
      <formula>E73="yes"</formula>
    </cfRule>
  </conditionalFormatting>
  <conditionalFormatting sqref="C88:K92">
    <cfRule type="expression" dxfId="311" priority="29">
      <formula>$D88=0</formula>
    </cfRule>
  </conditionalFormatting>
  <conditionalFormatting sqref="E3">
    <cfRule type="colorScale" priority="26">
      <colorScale>
        <cfvo type="num" val="0"/>
        <cfvo type="num" val="1"/>
        <color rgb="FFF7ABAB"/>
        <color theme="9" tint="0.39997558519241921"/>
      </colorScale>
    </cfRule>
    <cfRule type="iconSet" priority="27">
      <iconSet iconSet="3Symbols">
        <cfvo type="percent" val="0"/>
        <cfvo type="num" val="0.33"/>
        <cfvo type="num" val="1"/>
      </iconSet>
    </cfRule>
  </conditionalFormatting>
  <conditionalFormatting sqref="E17">
    <cfRule type="colorScale" priority="24">
      <colorScale>
        <cfvo type="num" val="0"/>
        <cfvo type="num" val="1"/>
        <color rgb="FFF7ABAB"/>
        <color theme="9" tint="0.39997558519241921"/>
      </colorScale>
    </cfRule>
    <cfRule type="iconSet" priority="25">
      <iconSet iconSet="3Symbols">
        <cfvo type="percent" val="0"/>
        <cfvo type="num" val="0.33"/>
        <cfvo type="num" val="1"/>
      </iconSet>
    </cfRule>
  </conditionalFormatting>
  <conditionalFormatting sqref="E43">
    <cfRule type="colorScale" priority="20">
      <colorScale>
        <cfvo type="num" val="0"/>
        <cfvo type="num" val="1"/>
        <color rgb="FFF7ABAB"/>
        <color theme="9" tint="0.39997558519241921"/>
      </colorScale>
    </cfRule>
    <cfRule type="iconSet" priority="21">
      <iconSet iconSet="3Symbols">
        <cfvo type="percent" val="0"/>
        <cfvo type="num" val="0.33"/>
        <cfvo type="num" val="1"/>
      </iconSet>
    </cfRule>
  </conditionalFormatting>
  <conditionalFormatting sqref="E72">
    <cfRule type="colorScale" priority="16">
      <colorScale>
        <cfvo type="num" val="0"/>
        <cfvo type="num" val="1"/>
        <color rgb="FFF7ABAB"/>
        <color theme="9" tint="0.39997558519241921"/>
      </colorScale>
    </cfRule>
    <cfRule type="iconSet" priority="17">
      <iconSet iconSet="3Symbols">
        <cfvo type="percent" val="0"/>
        <cfvo type="num" val="0.33"/>
        <cfvo type="num" val="1"/>
      </iconSet>
    </cfRule>
  </conditionalFormatting>
  <conditionalFormatting sqref="C77:G81">
    <cfRule type="expression" dxfId="310" priority="12">
      <formula>$D77=0</formula>
    </cfRule>
  </conditionalFormatting>
  <conditionalFormatting sqref="I77:K81">
    <cfRule type="expression" dxfId="309" priority="13">
      <formula>$D77=0</formula>
    </cfRule>
  </conditionalFormatting>
  <conditionalFormatting sqref="H77:H81">
    <cfRule type="expression" dxfId="308" priority="11">
      <formula>$D77=0</formula>
    </cfRule>
  </conditionalFormatting>
  <conditionalFormatting sqref="E57">
    <cfRule type="colorScale" priority="7">
      <colorScale>
        <cfvo type="num" val="0"/>
        <cfvo type="num" val="1"/>
        <color rgb="FFF7ABAB"/>
        <color theme="9" tint="0.39997558519241921"/>
      </colorScale>
    </cfRule>
    <cfRule type="iconSet" priority="8">
      <iconSet iconSet="3Symbols">
        <cfvo type="percent" val="0"/>
        <cfvo type="num" val="0.33"/>
        <cfvo type="num" val="1"/>
      </iconSet>
    </cfRule>
  </conditionalFormatting>
  <conditionalFormatting sqref="E62:K66">
    <cfRule type="expression" dxfId="307" priority="2">
      <formula>$D62=0</formula>
    </cfRule>
  </conditionalFormatting>
  <conditionalFormatting sqref="D62:D66">
    <cfRule type="expression" dxfId="306" priority="1">
      <formula>$D62=0</formula>
    </cfRule>
  </conditionalFormatting>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K155"/>
  <sheetViews>
    <sheetView zoomScale="60" zoomScaleNormal="60" workbookViewId="0">
      <pane ySplit="1" topLeftCell="A2" activePane="bottomLeft" state="frozen"/>
      <selection pane="bottomLeft" activeCell="F11" sqref="F11"/>
    </sheetView>
  </sheetViews>
  <sheetFormatPr defaultColWidth="9.453125" defaultRowHeight="14.5" outlineLevelRow="2" x14ac:dyDescent="0.35"/>
  <cols>
    <col min="1" max="1" width="3.453125" style="30" customWidth="1"/>
    <col min="2" max="2" width="5.453125" style="30" customWidth="1"/>
    <col min="3" max="3" width="14.54296875" style="3" customWidth="1"/>
    <col min="4" max="4" width="60.54296875" style="3" customWidth="1"/>
    <col min="5" max="6" width="17.08984375" style="3" customWidth="1"/>
    <col min="7" max="11" width="17.08984375" style="2" customWidth="1"/>
    <col min="12" max="16384" width="9.453125" style="77"/>
  </cols>
  <sheetData>
    <row r="1" spans="1:11" s="80" customFormat="1" ht="37.5" customHeight="1" thickBot="1" x14ac:dyDescent="0.55000000000000004">
      <c r="A1" s="38"/>
      <c r="B1" s="38"/>
      <c r="C1" s="38" t="s">
        <v>407</v>
      </c>
      <c r="D1" s="39" t="s">
        <v>471</v>
      </c>
      <c r="E1" s="40"/>
      <c r="F1" s="40"/>
      <c r="G1" s="41"/>
      <c r="H1" s="41"/>
      <c r="I1" s="41"/>
      <c r="J1" s="41"/>
      <c r="K1" s="41"/>
    </row>
    <row r="2" spans="1:11" ht="43.5" customHeight="1" thickTop="1" thickBot="1" x14ac:dyDescent="0.4">
      <c r="C2" s="30"/>
      <c r="D2" s="30"/>
      <c r="E2" s="30"/>
      <c r="F2" s="30"/>
      <c r="G2" s="30"/>
      <c r="H2" s="30"/>
      <c r="I2" s="30"/>
      <c r="J2" s="30"/>
      <c r="K2" s="30"/>
    </row>
    <row r="3" spans="1:11" ht="17.25" customHeight="1" thickBot="1" x14ac:dyDescent="0.4">
      <c r="C3" s="43" t="s">
        <v>408</v>
      </c>
      <c r="D3" s="37" t="s">
        <v>409</v>
      </c>
      <c r="E3" s="29">
        <f>VLOOKUP(C4,overview_of_services!$B$2:$L$50,11,FALSE)</f>
        <v>1</v>
      </c>
      <c r="F3" s="30"/>
      <c r="G3" s="33"/>
      <c r="H3" s="33"/>
      <c r="I3" s="33"/>
      <c r="J3" s="33"/>
      <c r="K3" s="33"/>
    </row>
    <row r="4" spans="1:11" s="78" customFormat="1" ht="36.75" customHeight="1" thickBot="1" x14ac:dyDescent="0.7">
      <c r="A4" s="30"/>
      <c r="B4" s="47" t="s">
        <v>410</v>
      </c>
      <c r="C4" s="42" t="s">
        <v>167</v>
      </c>
      <c r="D4" s="46" t="str">
        <f>VLOOKUP(C4,overview_of_services!$B$2:$I$50,3,FALSE)</f>
        <v>Cooling emission control</v>
      </c>
      <c r="E4" s="73"/>
      <c r="F4" s="105" t="s">
        <v>411</v>
      </c>
      <c r="G4" s="145" t="str">
        <f>VLOOKUP(C4,overview_of_services!$B$2:$I$50,2,FALSE)</f>
        <v>Cooling control - demand side</v>
      </c>
      <c r="H4" s="145"/>
      <c r="I4" s="105"/>
      <c r="J4" s="27"/>
      <c r="K4" s="27"/>
    </row>
    <row r="5" spans="1:11" ht="5.25" customHeight="1" x14ac:dyDescent="0.35">
      <c r="C5" s="34"/>
      <c r="D5" s="34"/>
      <c r="E5" s="34"/>
      <c r="F5" s="34"/>
      <c r="G5" s="34"/>
      <c r="H5" s="34"/>
      <c r="I5" s="34"/>
      <c r="J5" s="34"/>
      <c r="K5" s="34"/>
    </row>
    <row r="6" spans="1:11" ht="20.25" customHeight="1" outlineLevel="1" x14ac:dyDescent="0.35">
      <c r="C6" s="142" t="s">
        <v>412</v>
      </c>
      <c r="D6" s="142"/>
      <c r="E6" s="144" t="s">
        <v>413</v>
      </c>
      <c r="F6" s="144"/>
      <c r="G6" s="144"/>
      <c r="H6" s="144"/>
      <c r="I6" s="144"/>
      <c r="J6" s="144"/>
      <c r="K6" s="144"/>
    </row>
    <row r="7" spans="1:11" ht="36.75" customHeight="1" outlineLevel="1" thickBot="1" x14ac:dyDescent="0.4">
      <c r="C7" s="143"/>
      <c r="D7" s="143"/>
      <c r="E7" s="35" t="s">
        <v>414</v>
      </c>
      <c r="F7" s="35" t="s">
        <v>415</v>
      </c>
      <c r="G7" s="35" t="s">
        <v>416</v>
      </c>
      <c r="H7" s="35" t="s">
        <v>417</v>
      </c>
      <c r="I7" s="35" t="s">
        <v>406</v>
      </c>
      <c r="J7" s="35" t="s">
        <v>419</v>
      </c>
      <c r="K7" s="35" t="s">
        <v>420</v>
      </c>
    </row>
    <row r="8" spans="1:11" s="78" customFormat="1" ht="35.25" customHeight="1" outlineLevel="1" thickTop="1" x14ac:dyDescent="0.35">
      <c r="A8" s="30"/>
      <c r="B8" s="30"/>
      <c r="C8" s="44" t="s">
        <v>421</v>
      </c>
      <c r="D8" s="29" t="str">
        <f>VLOOKUP(C4,overview_of_services!$B$2:$I$50,4,FALSE)</f>
        <v>No automatic control</v>
      </c>
      <c r="E8" s="36">
        <v>0</v>
      </c>
      <c r="F8" s="36">
        <v>0</v>
      </c>
      <c r="G8" s="36">
        <v>0</v>
      </c>
      <c r="H8" s="36">
        <v>0</v>
      </c>
      <c r="I8" s="36">
        <v>0</v>
      </c>
      <c r="J8" s="36">
        <v>0</v>
      </c>
      <c r="K8" s="36">
        <v>0</v>
      </c>
    </row>
    <row r="9" spans="1:11" s="78" customFormat="1" ht="35.25" customHeight="1" outlineLevel="1" x14ac:dyDescent="0.35">
      <c r="A9" s="30"/>
      <c r="B9" s="30"/>
      <c r="C9" s="45" t="s">
        <v>422</v>
      </c>
      <c r="D9" s="1" t="str">
        <f>VLOOKUP(C4,overview_of_services!$B$2:$I$50,5,FALSE)</f>
        <v>Central automatic control</v>
      </c>
      <c r="E9" s="36">
        <v>1</v>
      </c>
      <c r="F9" s="36">
        <v>0</v>
      </c>
      <c r="G9" s="36">
        <v>1</v>
      </c>
      <c r="H9" s="36">
        <v>1</v>
      </c>
      <c r="I9" s="36">
        <v>1</v>
      </c>
      <c r="J9" s="36">
        <v>0</v>
      </c>
      <c r="K9" s="36">
        <v>0</v>
      </c>
    </row>
    <row r="10" spans="1:11" s="78" customFormat="1" ht="21" outlineLevel="1" x14ac:dyDescent="0.35">
      <c r="A10" s="30"/>
      <c r="B10" s="30"/>
      <c r="C10" s="45" t="s">
        <v>423</v>
      </c>
      <c r="D10" s="1" t="str">
        <f>VLOOKUP(C4,overview_of_services!$B$2:$I$50,6,FALSE)</f>
        <v>Individual room control</v>
      </c>
      <c r="E10" s="36">
        <v>1</v>
      </c>
      <c r="F10" s="36">
        <v>0</v>
      </c>
      <c r="G10" s="36">
        <v>1</v>
      </c>
      <c r="H10" s="36">
        <v>2</v>
      </c>
      <c r="I10" s="36">
        <v>2</v>
      </c>
      <c r="J10" s="36">
        <v>0</v>
      </c>
      <c r="K10" s="36">
        <v>0</v>
      </c>
    </row>
    <row r="11" spans="1:11" s="78" customFormat="1" ht="29" outlineLevel="1" x14ac:dyDescent="0.35">
      <c r="A11" s="30"/>
      <c r="B11" s="30"/>
      <c r="C11" s="45" t="s">
        <v>424</v>
      </c>
      <c r="D11" s="1" t="str">
        <f>VLOOKUP(C4,overview_of_services!$B$2:$I$50,7,FALSE)</f>
        <v>Individual room control with communication between controllers and to BACS</v>
      </c>
      <c r="E11" s="36">
        <v>2</v>
      </c>
      <c r="F11" s="36">
        <v>0</v>
      </c>
      <c r="G11" s="36">
        <v>2</v>
      </c>
      <c r="H11" s="36">
        <v>3</v>
      </c>
      <c r="I11" s="36">
        <v>2</v>
      </c>
      <c r="J11" s="36">
        <v>1</v>
      </c>
      <c r="K11" s="36">
        <v>0</v>
      </c>
    </row>
    <row r="12" spans="1:11" s="78" customFormat="1" ht="21" outlineLevel="1" x14ac:dyDescent="0.35">
      <c r="A12" s="30"/>
      <c r="B12" s="30"/>
      <c r="C12" s="45" t="s">
        <v>425</v>
      </c>
      <c r="D12" s="1" t="str">
        <f>VLOOKUP(C4,overview_of_services!$B$2:$I$50,8,FALSE)</f>
        <v>Individual room control with communication and occupancy detection</v>
      </c>
      <c r="E12" s="36">
        <v>3</v>
      </c>
      <c r="F12" s="36">
        <v>0</v>
      </c>
      <c r="G12" s="36">
        <v>2</v>
      </c>
      <c r="H12" s="36">
        <v>3</v>
      </c>
      <c r="I12" s="36">
        <v>2</v>
      </c>
      <c r="J12" s="36">
        <v>1</v>
      </c>
      <c r="K12" s="36">
        <v>0</v>
      </c>
    </row>
    <row r="13" spans="1:11" s="78" customFormat="1" ht="6" hidden="1" customHeight="1" outlineLevel="2" x14ac:dyDescent="0.35">
      <c r="A13" s="30"/>
      <c r="B13" s="30"/>
      <c r="C13" s="31"/>
      <c r="D13" s="31"/>
      <c r="E13" s="32"/>
      <c r="F13" s="32"/>
      <c r="G13" s="32"/>
      <c r="H13" s="32"/>
      <c r="I13" s="32"/>
      <c r="J13" s="32"/>
      <c r="K13" s="32"/>
    </row>
    <row r="14" spans="1:11" s="78" customFormat="1" ht="30.75" hidden="1" customHeight="1" outlineLevel="2" x14ac:dyDescent="0.35">
      <c r="A14" s="30"/>
      <c r="B14" s="30"/>
      <c r="C14" s="28"/>
      <c r="D14" s="28" t="s">
        <v>426</v>
      </c>
      <c r="E14" s="4" t="s">
        <v>434</v>
      </c>
      <c r="F14" s="6" t="s">
        <v>434</v>
      </c>
      <c r="G14" s="6" t="s">
        <v>434</v>
      </c>
      <c r="H14" s="6" t="s">
        <v>434</v>
      </c>
      <c r="I14" s="6" t="s">
        <v>434</v>
      </c>
      <c r="J14" s="6" t="s">
        <v>434</v>
      </c>
      <c r="K14" s="6" t="s">
        <v>434</v>
      </c>
    </row>
    <row r="15" spans="1:11" s="78" customFormat="1" ht="30.75" hidden="1" customHeight="1" outlineLevel="2" x14ac:dyDescent="0.35">
      <c r="A15" s="30"/>
      <c r="B15" s="30"/>
      <c r="C15" s="28"/>
      <c r="D15" s="28" t="s">
        <v>427</v>
      </c>
      <c r="E15" s="4" t="s">
        <v>68</v>
      </c>
      <c r="F15" s="5"/>
      <c r="G15" s="6"/>
      <c r="H15" s="6"/>
      <c r="I15" s="6"/>
      <c r="J15" s="6"/>
      <c r="K15" s="6"/>
    </row>
    <row r="16" spans="1:11" ht="20.25" customHeight="1" outlineLevel="1" collapsed="1" thickBot="1" x14ac:dyDescent="0.4">
      <c r="C16" s="30"/>
      <c r="D16" s="30"/>
      <c r="E16" s="30"/>
      <c r="F16" s="30"/>
      <c r="G16" s="33"/>
      <c r="H16" s="33"/>
      <c r="I16" s="33"/>
      <c r="J16" s="33"/>
      <c r="K16" s="33"/>
    </row>
    <row r="17" spans="1:11" ht="17.25" customHeight="1" thickBot="1" x14ac:dyDescent="0.4">
      <c r="C17" s="43" t="s">
        <v>408</v>
      </c>
      <c r="D17" s="37" t="s">
        <v>409</v>
      </c>
      <c r="E17" s="29">
        <f>VLOOKUP(C18,overview_of_services!$B$2:$L$50,11,FALSE)</f>
        <v>1</v>
      </c>
      <c r="F17" s="30"/>
      <c r="G17" s="33"/>
      <c r="H17" s="33"/>
      <c r="I17" s="33"/>
      <c r="J17" s="33"/>
      <c r="K17" s="33"/>
    </row>
    <row r="18" spans="1:11" s="78" customFormat="1" ht="36.75" customHeight="1" thickBot="1" x14ac:dyDescent="0.7">
      <c r="A18" s="30"/>
      <c r="B18" s="47" t="s">
        <v>410</v>
      </c>
      <c r="C18" s="42" t="s">
        <v>172</v>
      </c>
      <c r="D18" s="46" t="str">
        <f>VLOOKUP(C18,overview_of_services!$B$2:$I$50,3,FALSE)</f>
        <v>Emission control for TABS (cooling mode)</v>
      </c>
      <c r="E18" s="73"/>
      <c r="F18" s="105" t="s">
        <v>411</v>
      </c>
      <c r="G18" s="145" t="str">
        <f>VLOOKUP(C18,overview_of_services!$B$2:$I$50,2,FALSE)</f>
        <v>Cooling control - demand side</v>
      </c>
      <c r="H18" s="145"/>
      <c r="I18" s="105"/>
      <c r="J18" s="27"/>
      <c r="K18" s="27"/>
    </row>
    <row r="19" spans="1:11" ht="5.25" customHeight="1" x14ac:dyDescent="0.35">
      <c r="C19" s="34"/>
      <c r="D19" s="34"/>
      <c r="E19" s="34"/>
      <c r="F19" s="34"/>
      <c r="G19" s="34"/>
      <c r="H19" s="34"/>
      <c r="I19" s="34"/>
      <c r="J19" s="34"/>
      <c r="K19" s="34"/>
    </row>
    <row r="20" spans="1:11" ht="20.25" customHeight="1" outlineLevel="1" x14ac:dyDescent="0.35">
      <c r="C20" s="142" t="s">
        <v>412</v>
      </c>
      <c r="D20" s="142"/>
      <c r="E20" s="144" t="s">
        <v>413</v>
      </c>
      <c r="F20" s="144"/>
      <c r="G20" s="144"/>
      <c r="H20" s="144"/>
      <c r="I20" s="144"/>
      <c r="J20" s="144"/>
      <c r="K20" s="144"/>
    </row>
    <row r="21" spans="1:11" ht="36.75" customHeight="1" outlineLevel="1" thickBot="1" x14ac:dyDescent="0.4">
      <c r="C21" s="143"/>
      <c r="D21" s="143"/>
      <c r="E21" s="35" t="s">
        <v>414</v>
      </c>
      <c r="F21" s="35" t="s">
        <v>415</v>
      </c>
      <c r="G21" s="35" t="s">
        <v>416</v>
      </c>
      <c r="H21" s="35" t="s">
        <v>417</v>
      </c>
      <c r="I21" s="35" t="s">
        <v>406</v>
      </c>
      <c r="J21" s="35" t="s">
        <v>419</v>
      </c>
      <c r="K21" s="35" t="s">
        <v>420</v>
      </c>
    </row>
    <row r="22" spans="1:11" s="78" customFormat="1" ht="35.25" customHeight="1" outlineLevel="1" thickTop="1" x14ac:dyDescent="0.35">
      <c r="A22" s="30"/>
      <c r="B22" s="30"/>
      <c r="C22" s="44" t="s">
        <v>421</v>
      </c>
      <c r="D22" s="29" t="str">
        <f>VLOOKUP(C18,overview_of_services!$B$2:$I$50,4,FALSE)</f>
        <v>No automatic control</v>
      </c>
      <c r="E22" s="36">
        <v>0</v>
      </c>
      <c r="F22" s="36">
        <v>0</v>
      </c>
      <c r="G22" s="36">
        <v>0</v>
      </c>
      <c r="H22" s="36">
        <v>0</v>
      </c>
      <c r="I22" s="36">
        <v>0</v>
      </c>
      <c r="J22" s="36">
        <v>0</v>
      </c>
      <c r="K22" s="36">
        <v>0</v>
      </c>
    </row>
    <row r="23" spans="1:11" s="78" customFormat="1" ht="35.25" customHeight="1" outlineLevel="1" x14ac:dyDescent="0.35">
      <c r="A23" s="30"/>
      <c r="B23" s="30"/>
      <c r="C23" s="45" t="s">
        <v>422</v>
      </c>
      <c r="D23" s="1" t="str">
        <f>VLOOKUP(C18,overview_of_services!$B$2:$I$50,5,FALSE)</f>
        <v>Central automatic control</v>
      </c>
      <c r="E23" s="36">
        <v>1</v>
      </c>
      <c r="F23" s="36">
        <v>0</v>
      </c>
      <c r="G23" s="36">
        <v>1</v>
      </c>
      <c r="H23" s="36">
        <v>1</v>
      </c>
      <c r="I23" s="36">
        <v>1</v>
      </c>
      <c r="J23" s="36">
        <v>0</v>
      </c>
      <c r="K23" s="36">
        <v>0</v>
      </c>
    </row>
    <row r="24" spans="1:11" s="78" customFormat="1" ht="35.25" customHeight="1" outlineLevel="1" x14ac:dyDescent="0.35">
      <c r="A24" s="30"/>
      <c r="B24" s="30"/>
      <c r="C24" s="45" t="s">
        <v>423</v>
      </c>
      <c r="D24" s="1" t="str">
        <f>VLOOKUP(C18,overview_of_services!$B$2:$I$50,6,FALSE)</f>
        <v>Advanced central automatic control</v>
      </c>
      <c r="E24" s="36">
        <v>1</v>
      </c>
      <c r="F24" s="36">
        <v>0</v>
      </c>
      <c r="G24" s="36">
        <v>1</v>
      </c>
      <c r="H24" s="36">
        <v>1</v>
      </c>
      <c r="I24" s="36">
        <v>2</v>
      </c>
      <c r="J24" s="36">
        <v>0</v>
      </c>
      <c r="K24" s="36">
        <v>0</v>
      </c>
    </row>
    <row r="25" spans="1:11" s="78" customFormat="1" ht="35.25" customHeight="1" outlineLevel="1" x14ac:dyDescent="0.35">
      <c r="A25" s="30"/>
      <c r="B25" s="30"/>
      <c r="C25" s="45" t="s">
        <v>424</v>
      </c>
      <c r="D25" s="1" t="str">
        <f>VLOOKUP(C18,overview_of_services!$B$2:$I$50,7,FALSE)</f>
        <v>Advanced central automatic control with intermittent operation and/or room temperature feedback control</v>
      </c>
      <c r="E25" s="36">
        <v>2</v>
      </c>
      <c r="F25" s="36">
        <v>0</v>
      </c>
      <c r="G25" s="36">
        <v>2</v>
      </c>
      <c r="H25" s="36">
        <v>3</v>
      </c>
      <c r="I25" s="36">
        <v>2</v>
      </c>
      <c r="J25" s="36">
        <v>1</v>
      </c>
      <c r="K25" s="36">
        <v>1</v>
      </c>
    </row>
    <row r="26" spans="1:11" s="78" customFormat="1" ht="35.25" customHeight="1" outlineLevel="1" x14ac:dyDescent="0.35">
      <c r="A26" s="30"/>
      <c r="B26" s="30"/>
      <c r="C26" s="45" t="s">
        <v>425</v>
      </c>
      <c r="D26" s="1">
        <f>VLOOKUP(C18,overview_of_services!$B$2:$I$50,8,FALSE)</f>
        <v>0</v>
      </c>
      <c r="E26" s="48"/>
      <c r="F26" s="36"/>
      <c r="G26" s="48"/>
      <c r="H26" s="48"/>
      <c r="I26" s="36"/>
      <c r="J26" s="36"/>
      <c r="K26" s="36"/>
    </row>
    <row r="27" spans="1:11" s="78" customFormat="1" ht="6" hidden="1" customHeight="1" outlineLevel="2" x14ac:dyDescent="0.35">
      <c r="A27" s="30"/>
      <c r="B27" s="30"/>
      <c r="C27" s="31"/>
      <c r="D27" s="31"/>
      <c r="E27" s="32"/>
      <c r="F27" s="32"/>
      <c r="G27" s="32"/>
      <c r="H27" s="32"/>
      <c r="I27" s="32"/>
      <c r="J27" s="32"/>
      <c r="K27" s="32"/>
    </row>
    <row r="28" spans="1:11" s="78" customFormat="1" ht="30.75" hidden="1" customHeight="1" outlineLevel="2" x14ac:dyDescent="0.35">
      <c r="A28" s="30"/>
      <c r="B28" s="30"/>
      <c r="C28" s="28"/>
      <c r="D28" s="28" t="s">
        <v>426</v>
      </c>
      <c r="E28" s="4" t="s">
        <v>434</v>
      </c>
      <c r="F28" s="6" t="s">
        <v>434</v>
      </c>
      <c r="G28" s="6" t="s">
        <v>434</v>
      </c>
      <c r="H28" s="6" t="s">
        <v>434</v>
      </c>
      <c r="I28" s="6" t="s">
        <v>434</v>
      </c>
      <c r="J28" s="6" t="s">
        <v>434</v>
      </c>
      <c r="K28" s="6" t="s">
        <v>434</v>
      </c>
    </row>
    <row r="29" spans="1:11" s="78" customFormat="1" ht="30.75" hidden="1" customHeight="1" outlineLevel="2" x14ac:dyDescent="0.35">
      <c r="A29" s="30"/>
      <c r="B29" s="30"/>
      <c r="C29" s="28"/>
      <c r="D29" s="28" t="s">
        <v>427</v>
      </c>
      <c r="E29" s="4" t="s">
        <v>68</v>
      </c>
      <c r="F29" s="5"/>
      <c r="G29" s="6"/>
      <c r="H29" s="6"/>
      <c r="I29" s="6"/>
      <c r="J29" s="6"/>
      <c r="K29" s="6"/>
    </row>
    <row r="30" spans="1:11" ht="20.25" customHeight="1" outlineLevel="1" collapsed="1" thickBot="1" x14ac:dyDescent="0.4">
      <c r="C30" s="30"/>
      <c r="D30" s="30"/>
      <c r="E30" s="30"/>
      <c r="F30" s="30"/>
      <c r="G30" s="33"/>
      <c r="H30" s="33"/>
      <c r="I30" s="33"/>
      <c r="J30" s="33"/>
      <c r="K30" s="33"/>
    </row>
    <row r="31" spans="1:11" ht="17.25" customHeight="1" thickBot="1" x14ac:dyDescent="0.4">
      <c r="C31" s="43" t="s">
        <v>408</v>
      </c>
      <c r="D31" s="37" t="s">
        <v>409</v>
      </c>
      <c r="E31" s="29">
        <f>VLOOKUP(C32,overview_of_services!$B$2:$L$50,11,FALSE)</f>
        <v>1</v>
      </c>
      <c r="F31" s="30"/>
      <c r="G31" s="33"/>
      <c r="H31" s="33"/>
      <c r="I31" s="33"/>
      <c r="J31" s="33"/>
      <c r="K31" s="33"/>
    </row>
    <row r="32" spans="1:11" s="78" customFormat="1" ht="36.75" customHeight="1" thickBot="1" x14ac:dyDescent="0.7">
      <c r="A32" s="30"/>
      <c r="B32" s="47" t="s">
        <v>410</v>
      </c>
      <c r="C32" s="42" t="s">
        <v>175</v>
      </c>
      <c r="D32" s="46" t="str">
        <f>VLOOKUP(C32,overview_of_services!$B$2:$I$50,3,FALSE)</f>
        <v>Control of distribution network chilled water temperature (supply or return)</v>
      </c>
      <c r="E32" s="73"/>
      <c r="F32" s="105" t="s">
        <v>411</v>
      </c>
      <c r="G32" s="145" t="str">
        <f>VLOOKUP(C32,overview_of_services!$B$2:$I$50,2,FALSE)</f>
        <v>Cooling control - demand side</v>
      </c>
      <c r="H32" s="145"/>
      <c r="I32" s="105"/>
      <c r="J32" s="27"/>
      <c r="K32" s="27"/>
    </row>
    <row r="33" spans="1:11" ht="5.25" customHeight="1" x14ac:dyDescent="0.35">
      <c r="C33" s="34"/>
      <c r="D33" s="34"/>
      <c r="E33" s="34"/>
      <c r="F33" s="34"/>
      <c r="G33" s="34"/>
      <c r="H33" s="34"/>
      <c r="I33" s="34"/>
      <c r="J33" s="34"/>
      <c r="K33" s="34"/>
    </row>
    <row r="34" spans="1:11" ht="20.25" customHeight="1" outlineLevel="1" x14ac:dyDescent="0.35">
      <c r="C34" s="142" t="s">
        <v>412</v>
      </c>
      <c r="D34" s="142"/>
      <c r="E34" s="144" t="s">
        <v>413</v>
      </c>
      <c r="F34" s="144"/>
      <c r="G34" s="144"/>
      <c r="H34" s="144"/>
      <c r="I34" s="144"/>
      <c r="J34" s="144"/>
      <c r="K34" s="144"/>
    </row>
    <row r="35" spans="1:11" ht="36.75" customHeight="1" outlineLevel="1" thickBot="1" x14ac:dyDescent="0.4">
      <c r="C35" s="143"/>
      <c r="D35" s="143"/>
      <c r="E35" s="35" t="s">
        <v>414</v>
      </c>
      <c r="F35" s="35" t="s">
        <v>415</v>
      </c>
      <c r="G35" s="35" t="s">
        <v>416</v>
      </c>
      <c r="H35" s="35" t="s">
        <v>417</v>
      </c>
      <c r="I35" s="35" t="s">
        <v>406</v>
      </c>
      <c r="J35" s="35" t="s">
        <v>419</v>
      </c>
      <c r="K35" s="35" t="s">
        <v>420</v>
      </c>
    </row>
    <row r="36" spans="1:11" s="78" customFormat="1" ht="35.25" customHeight="1" outlineLevel="1" thickTop="1" x14ac:dyDescent="0.35">
      <c r="A36" s="30"/>
      <c r="B36" s="30"/>
      <c r="C36" s="44" t="s">
        <v>421</v>
      </c>
      <c r="D36" s="29" t="str">
        <f>VLOOKUP(C32,overview_of_services!$B$2:$I$50,4,FALSE)</f>
        <v>Constant temperature control</v>
      </c>
      <c r="E36" s="36">
        <v>0</v>
      </c>
      <c r="F36" s="36">
        <v>0</v>
      </c>
      <c r="G36" s="36">
        <v>0</v>
      </c>
      <c r="H36" s="36">
        <v>0</v>
      </c>
      <c r="I36" s="36">
        <v>0</v>
      </c>
      <c r="J36" s="36">
        <v>0</v>
      </c>
      <c r="K36" s="36">
        <v>0</v>
      </c>
    </row>
    <row r="37" spans="1:11" s="78" customFormat="1" ht="35.25" customHeight="1" outlineLevel="1" x14ac:dyDescent="0.35">
      <c r="A37" s="30"/>
      <c r="B37" s="30"/>
      <c r="C37" s="45" t="s">
        <v>422</v>
      </c>
      <c r="D37" s="1" t="str">
        <f>VLOOKUP(C32,overview_of_services!$B$2:$I$50,5,FALSE)</f>
        <v>Outside temperature compensated control</v>
      </c>
      <c r="E37" s="36">
        <v>1</v>
      </c>
      <c r="F37" s="36">
        <v>0</v>
      </c>
      <c r="G37" s="36">
        <v>1</v>
      </c>
      <c r="H37" s="36">
        <v>1</v>
      </c>
      <c r="I37" s="36">
        <v>0</v>
      </c>
      <c r="J37" s="36">
        <v>0</v>
      </c>
      <c r="K37" s="36">
        <v>0</v>
      </c>
    </row>
    <row r="38" spans="1:11" s="78" customFormat="1" ht="35.25" customHeight="1" outlineLevel="1" x14ac:dyDescent="0.35">
      <c r="A38" s="30"/>
      <c r="B38" s="30"/>
      <c r="C38" s="45" t="s">
        <v>423</v>
      </c>
      <c r="D38" s="1" t="str">
        <f>VLOOKUP(C32,overview_of_services!$B$2:$I$50,6,FALSE)</f>
        <v>Demand based control</v>
      </c>
      <c r="E38" s="36">
        <v>2</v>
      </c>
      <c r="F38" s="36">
        <v>0</v>
      </c>
      <c r="G38" s="36">
        <v>1</v>
      </c>
      <c r="H38" s="36">
        <v>1</v>
      </c>
      <c r="I38" s="36">
        <v>0</v>
      </c>
      <c r="J38" s="36">
        <v>0</v>
      </c>
      <c r="K38" s="36">
        <v>0</v>
      </c>
    </row>
    <row r="39" spans="1:11" s="78" customFormat="1" ht="35.25" customHeight="1" outlineLevel="1" x14ac:dyDescent="0.35">
      <c r="A39" s="30"/>
      <c r="B39" s="30"/>
      <c r="C39" s="45" t="s">
        <v>424</v>
      </c>
      <c r="D39" s="1">
        <f>VLOOKUP(C32,overview_of_services!$B$2:$I$50,7,FALSE)</f>
        <v>0</v>
      </c>
      <c r="E39" s="36" t="s">
        <v>429</v>
      </c>
      <c r="F39" s="36" t="s">
        <v>429</v>
      </c>
      <c r="G39" s="36" t="s">
        <v>429</v>
      </c>
      <c r="H39" s="36" t="s">
        <v>429</v>
      </c>
      <c r="I39" s="36" t="s">
        <v>429</v>
      </c>
      <c r="J39" s="36" t="s">
        <v>429</v>
      </c>
      <c r="K39" s="36" t="s">
        <v>429</v>
      </c>
    </row>
    <row r="40" spans="1:11" s="78" customFormat="1" ht="35.25" customHeight="1" outlineLevel="1" x14ac:dyDescent="0.35">
      <c r="A40" s="30"/>
      <c r="B40" s="30"/>
      <c r="C40" s="45" t="s">
        <v>425</v>
      </c>
      <c r="D40" s="1">
        <f>VLOOKUP(C32,overview_of_services!$B$2:$I$50,8,FALSE)</f>
        <v>0</v>
      </c>
      <c r="E40" s="48"/>
      <c r="F40" s="36"/>
      <c r="G40" s="48"/>
      <c r="H40" s="48"/>
      <c r="I40" s="36"/>
      <c r="J40" s="36"/>
      <c r="K40" s="36"/>
    </row>
    <row r="41" spans="1:11" s="78" customFormat="1" ht="6" hidden="1" customHeight="1" outlineLevel="2" x14ac:dyDescent="0.35">
      <c r="A41" s="30"/>
      <c r="B41" s="30"/>
      <c r="C41" s="31"/>
      <c r="D41" s="31"/>
      <c r="E41" s="32"/>
      <c r="F41" s="32"/>
      <c r="G41" s="32"/>
      <c r="H41" s="32"/>
      <c r="I41" s="32"/>
      <c r="J41" s="32"/>
      <c r="K41" s="32"/>
    </row>
    <row r="42" spans="1:11" s="78" customFormat="1" ht="30.75" hidden="1" customHeight="1" outlineLevel="2" x14ac:dyDescent="0.35">
      <c r="A42" s="30"/>
      <c r="B42" s="30"/>
      <c r="C42" s="28"/>
      <c r="D42" s="28" t="s">
        <v>426</v>
      </c>
      <c r="E42" s="4" t="s">
        <v>434</v>
      </c>
      <c r="F42" s="6" t="s">
        <v>434</v>
      </c>
      <c r="G42" s="6" t="s">
        <v>434</v>
      </c>
      <c r="H42" s="6" t="s">
        <v>434</v>
      </c>
      <c r="I42" s="6" t="s">
        <v>434</v>
      </c>
      <c r="J42" s="6" t="s">
        <v>434</v>
      </c>
      <c r="K42" s="6" t="s">
        <v>434</v>
      </c>
    </row>
    <row r="43" spans="1:11" s="78" customFormat="1" ht="30.75" hidden="1" customHeight="1" outlineLevel="2" x14ac:dyDescent="0.35">
      <c r="A43" s="30"/>
      <c r="B43" s="30"/>
      <c r="C43" s="28"/>
      <c r="D43" s="28" t="s">
        <v>427</v>
      </c>
      <c r="E43" s="4" t="s">
        <v>68</v>
      </c>
      <c r="F43" s="5"/>
      <c r="G43" s="6"/>
      <c r="H43" s="6"/>
      <c r="I43" s="6"/>
      <c r="J43" s="6"/>
      <c r="K43" s="6"/>
    </row>
    <row r="44" spans="1:11" ht="20.25" customHeight="1" outlineLevel="1" collapsed="1" thickBot="1" x14ac:dyDescent="0.4">
      <c r="C44" s="30"/>
      <c r="D44" s="30"/>
      <c r="E44" s="30"/>
      <c r="F44" s="30"/>
      <c r="G44" s="33"/>
      <c r="H44" s="33"/>
      <c r="I44" s="33"/>
      <c r="J44" s="33"/>
      <c r="K44" s="33"/>
    </row>
    <row r="45" spans="1:11" ht="17.25" customHeight="1" thickBot="1" x14ac:dyDescent="0.4">
      <c r="C45" s="43" t="s">
        <v>408</v>
      </c>
      <c r="D45" s="37" t="s">
        <v>409</v>
      </c>
      <c r="E45" s="29">
        <f>VLOOKUP(C46,overview_of_services!$B$2:$L$50,11,FALSE)</f>
        <v>1</v>
      </c>
      <c r="F45" s="30"/>
      <c r="G45" s="33"/>
      <c r="H45" s="33"/>
      <c r="I45" s="33"/>
      <c r="J45" s="33"/>
      <c r="K45" s="33"/>
    </row>
    <row r="46" spans="1:11" s="78" customFormat="1" ht="36.75" customHeight="1" thickBot="1" x14ac:dyDescent="0.7">
      <c r="A46" s="30"/>
      <c r="B46" s="47" t="s">
        <v>410</v>
      </c>
      <c r="C46" s="42" t="s">
        <v>178</v>
      </c>
      <c r="D46" s="46" t="str">
        <f>VLOOKUP(C46,overview_of_services!$B$2:$I$50,3,FALSE)</f>
        <v>Control of distribution pumps in networks</v>
      </c>
      <c r="E46" s="73"/>
      <c r="F46" s="105" t="s">
        <v>411</v>
      </c>
      <c r="G46" s="145" t="str">
        <f>VLOOKUP(C46,overview_of_services!$B$2:$I$50,2,FALSE)</f>
        <v>Cooling control - demand side</v>
      </c>
      <c r="H46" s="145"/>
      <c r="I46" s="105"/>
      <c r="J46" s="27"/>
      <c r="K46" s="27"/>
    </row>
    <row r="47" spans="1:11" ht="5.25" customHeight="1" x14ac:dyDescent="0.35">
      <c r="C47" s="34"/>
      <c r="D47" s="34"/>
      <c r="E47" s="34"/>
      <c r="F47" s="34"/>
      <c r="G47" s="34"/>
      <c r="H47" s="34"/>
      <c r="I47" s="34"/>
      <c r="J47" s="34"/>
      <c r="K47" s="34"/>
    </row>
    <row r="48" spans="1:11" ht="20.25" customHeight="1" outlineLevel="1" x14ac:dyDescent="0.35">
      <c r="C48" s="142" t="s">
        <v>412</v>
      </c>
      <c r="D48" s="142"/>
      <c r="E48" s="144" t="s">
        <v>413</v>
      </c>
      <c r="F48" s="144"/>
      <c r="G48" s="144"/>
      <c r="H48" s="144"/>
      <c r="I48" s="144"/>
      <c r="J48" s="144"/>
      <c r="K48" s="144"/>
    </row>
    <row r="49" spans="1:11" ht="36.75" customHeight="1" outlineLevel="1" thickBot="1" x14ac:dyDescent="0.4">
      <c r="C49" s="143"/>
      <c r="D49" s="143"/>
      <c r="E49" s="35" t="s">
        <v>414</v>
      </c>
      <c r="F49" s="35" t="s">
        <v>415</v>
      </c>
      <c r="G49" s="35" t="s">
        <v>416</v>
      </c>
      <c r="H49" s="35" t="s">
        <v>417</v>
      </c>
      <c r="I49" s="35" t="s">
        <v>406</v>
      </c>
      <c r="J49" s="35" t="s">
        <v>419</v>
      </c>
      <c r="K49" s="35" t="s">
        <v>420</v>
      </c>
    </row>
    <row r="50" spans="1:11" s="78" customFormat="1" ht="35.25" customHeight="1" outlineLevel="1" thickTop="1" x14ac:dyDescent="0.35">
      <c r="A50" s="30"/>
      <c r="B50" s="30"/>
      <c r="C50" s="44" t="s">
        <v>421</v>
      </c>
      <c r="D50" s="29" t="str">
        <f>VLOOKUP(C46,overview_of_services!$B$2:$I$50,4,FALSE)</f>
        <v>No automatic control</v>
      </c>
      <c r="E50" s="36">
        <v>0</v>
      </c>
      <c r="F50" s="36">
        <v>0</v>
      </c>
      <c r="G50" s="36">
        <v>0</v>
      </c>
      <c r="H50" s="36">
        <v>0</v>
      </c>
      <c r="I50" s="36">
        <v>0</v>
      </c>
      <c r="J50" s="36">
        <v>0</v>
      </c>
      <c r="K50" s="36">
        <v>0</v>
      </c>
    </row>
    <row r="51" spans="1:11" s="78" customFormat="1" ht="35.25" customHeight="1" outlineLevel="1" x14ac:dyDescent="0.35">
      <c r="A51" s="30"/>
      <c r="B51" s="30"/>
      <c r="C51" s="45" t="s">
        <v>422</v>
      </c>
      <c r="D51" s="1" t="str">
        <f>VLOOKUP(C46,overview_of_services!$B$2:$I$50,5,FALSE)</f>
        <v>On off control</v>
      </c>
      <c r="E51" s="36">
        <v>1</v>
      </c>
      <c r="F51" s="36">
        <v>0</v>
      </c>
      <c r="G51" s="36">
        <v>0</v>
      </c>
      <c r="H51" s="36">
        <v>0</v>
      </c>
      <c r="I51" s="36">
        <v>0</v>
      </c>
      <c r="J51" s="36">
        <v>0</v>
      </c>
      <c r="K51" s="36">
        <v>0</v>
      </c>
    </row>
    <row r="52" spans="1:11" s="78" customFormat="1" ht="35.25" customHeight="1" outlineLevel="1" x14ac:dyDescent="0.35">
      <c r="A52" s="30"/>
      <c r="B52" s="30"/>
      <c r="C52" s="45" t="s">
        <v>423</v>
      </c>
      <c r="D52" s="1" t="str">
        <f>VLOOKUP(C46,overview_of_services!$B$2:$I$50,6,FALSE)</f>
        <v>Multi-Stage control</v>
      </c>
      <c r="E52" s="36">
        <v>2</v>
      </c>
      <c r="F52" s="36">
        <v>0</v>
      </c>
      <c r="G52" s="36">
        <v>0</v>
      </c>
      <c r="H52" s="36">
        <v>0</v>
      </c>
      <c r="I52" s="36">
        <v>0</v>
      </c>
      <c r="J52" s="36">
        <v>0</v>
      </c>
      <c r="K52" s="36">
        <v>0</v>
      </c>
    </row>
    <row r="53" spans="1:11" s="78" customFormat="1" ht="35.25" customHeight="1" outlineLevel="1" x14ac:dyDescent="0.5">
      <c r="A53" s="30"/>
      <c r="B53" s="30"/>
      <c r="C53" s="45" t="s">
        <v>424</v>
      </c>
      <c r="D53" s="1" t="str">
        <f>VLOOKUP(C46,overview_of_services!$B$2:$I$50,7,FALSE)</f>
        <v>Variable speed pump control (pump unit (internal) estimations)</v>
      </c>
      <c r="E53" s="103">
        <v>2</v>
      </c>
      <c r="F53" s="36">
        <v>0</v>
      </c>
      <c r="G53" s="36">
        <v>0</v>
      </c>
      <c r="H53" s="36">
        <v>0</v>
      </c>
      <c r="I53" s="36">
        <v>0</v>
      </c>
      <c r="J53" s="36">
        <v>0</v>
      </c>
      <c r="K53" s="36">
        <v>0</v>
      </c>
    </row>
    <row r="54" spans="1:11" s="78" customFormat="1" ht="35.25" customHeight="1" outlineLevel="1" x14ac:dyDescent="0.5">
      <c r="A54" s="30"/>
      <c r="B54" s="30"/>
      <c r="C54" s="45" t="s">
        <v>425</v>
      </c>
      <c r="D54" s="1" t="str">
        <f>VLOOKUP(C46,overview_of_services!$B$2:$I$50,8,FALSE)</f>
        <v>Variable speed pump control (external demand signal)</v>
      </c>
      <c r="E54" s="103">
        <v>2</v>
      </c>
      <c r="F54" s="36">
        <v>0</v>
      </c>
      <c r="G54" s="36">
        <v>0</v>
      </c>
      <c r="H54" s="36">
        <v>0</v>
      </c>
      <c r="I54" s="36">
        <v>0</v>
      </c>
      <c r="J54" s="36">
        <v>0</v>
      </c>
      <c r="K54" s="36">
        <v>0</v>
      </c>
    </row>
    <row r="55" spans="1:11" s="78" customFormat="1" ht="6" hidden="1" customHeight="1" outlineLevel="2" x14ac:dyDescent="0.35">
      <c r="A55" s="30"/>
      <c r="B55" s="30"/>
      <c r="C55" s="31"/>
      <c r="D55" s="31"/>
      <c r="E55" s="32"/>
      <c r="F55" s="32"/>
      <c r="G55" s="32"/>
      <c r="H55" s="32"/>
      <c r="I55" s="32"/>
      <c r="J55" s="32"/>
      <c r="K55" s="32"/>
    </row>
    <row r="56" spans="1:11" s="78" customFormat="1" ht="30.75" hidden="1" customHeight="1" outlineLevel="2" x14ac:dyDescent="0.35">
      <c r="A56" s="30"/>
      <c r="B56" s="30"/>
      <c r="C56" s="28"/>
      <c r="D56" s="28" t="s">
        <v>426</v>
      </c>
      <c r="E56" s="4" t="s">
        <v>434</v>
      </c>
      <c r="F56" s="6" t="s">
        <v>434</v>
      </c>
      <c r="G56" s="6" t="s">
        <v>434</v>
      </c>
      <c r="H56" s="6" t="s">
        <v>434</v>
      </c>
      <c r="I56" s="6" t="s">
        <v>434</v>
      </c>
      <c r="J56" s="6" t="s">
        <v>434</v>
      </c>
      <c r="K56" s="6" t="s">
        <v>434</v>
      </c>
    </row>
    <row r="57" spans="1:11" s="78" customFormat="1" ht="30.75" hidden="1" customHeight="1" outlineLevel="2" x14ac:dyDescent="0.35">
      <c r="A57" s="30"/>
      <c r="B57" s="30"/>
      <c r="C57" s="28"/>
      <c r="D57" s="28" t="s">
        <v>427</v>
      </c>
      <c r="E57" s="4" t="s">
        <v>68</v>
      </c>
      <c r="F57" s="5"/>
      <c r="G57" s="6"/>
      <c r="H57" s="6"/>
      <c r="I57" s="6"/>
      <c r="J57" s="6"/>
      <c r="K57" s="6"/>
    </row>
    <row r="58" spans="1:11" ht="20.25" customHeight="1" outlineLevel="1" collapsed="1" x14ac:dyDescent="0.35">
      <c r="C58" s="30"/>
      <c r="D58" s="30"/>
      <c r="E58" s="30"/>
      <c r="F58" s="30"/>
      <c r="G58" s="33"/>
      <c r="H58" s="33"/>
      <c r="I58" s="33"/>
      <c r="J58" s="33"/>
      <c r="K58" s="33"/>
    </row>
    <row r="59" spans="1:11" ht="5.25" customHeight="1" thickBot="1" x14ac:dyDescent="0.4">
      <c r="C59" s="34"/>
      <c r="D59" s="34"/>
      <c r="E59" s="34"/>
      <c r="F59" s="34"/>
      <c r="G59" s="34"/>
      <c r="H59" s="34"/>
      <c r="I59" s="34"/>
      <c r="J59" s="34"/>
      <c r="K59" s="34"/>
    </row>
    <row r="60" spans="1:11" ht="20.25" hidden="1" customHeight="1" outlineLevel="1" x14ac:dyDescent="0.35">
      <c r="C60" s="142" t="s">
        <v>412</v>
      </c>
      <c r="D60" s="142"/>
      <c r="E60" s="144" t="s">
        <v>413</v>
      </c>
      <c r="F60" s="144"/>
      <c r="G60" s="144"/>
      <c r="H60" s="144"/>
      <c r="I60" s="144"/>
      <c r="J60" s="144"/>
      <c r="K60" s="144"/>
    </row>
    <row r="61" spans="1:11" ht="36.75" hidden="1" customHeight="1" outlineLevel="1" x14ac:dyDescent="0.35">
      <c r="C61" s="143"/>
      <c r="D61" s="143"/>
      <c r="E61" s="35" t="s">
        <v>414</v>
      </c>
      <c r="F61" s="35" t="s">
        <v>415</v>
      </c>
      <c r="G61" s="35" t="s">
        <v>416</v>
      </c>
      <c r="H61" s="35" t="s">
        <v>417</v>
      </c>
      <c r="I61" s="35" t="s">
        <v>406</v>
      </c>
      <c r="J61" s="35" t="s">
        <v>419</v>
      </c>
      <c r="K61" s="35" t="s">
        <v>420</v>
      </c>
    </row>
    <row r="62" spans="1:11" s="78" customFormat="1" ht="35.25" hidden="1" customHeight="1" outlineLevel="1" x14ac:dyDescent="0.35">
      <c r="A62" s="30"/>
      <c r="B62" s="30"/>
      <c r="C62" s="44" t="s">
        <v>421</v>
      </c>
      <c r="D62" s="29" t="e">
        <f>VLOOKUP(#REF!,overview_of_services!$B$2:$I$50,4,FALSE)</f>
        <v>#REF!</v>
      </c>
      <c r="E62" s="36">
        <v>0</v>
      </c>
      <c r="F62" s="36">
        <v>0</v>
      </c>
      <c r="G62" s="36">
        <v>0</v>
      </c>
      <c r="H62" s="36">
        <v>0</v>
      </c>
      <c r="I62" s="36">
        <v>0</v>
      </c>
      <c r="J62" s="36">
        <v>0</v>
      </c>
      <c r="K62" s="36">
        <v>0</v>
      </c>
    </row>
    <row r="63" spans="1:11" s="78" customFormat="1" ht="35.25" hidden="1" customHeight="1" outlineLevel="1" x14ac:dyDescent="0.35">
      <c r="A63" s="30"/>
      <c r="B63" s="30"/>
      <c r="C63" s="45" t="s">
        <v>422</v>
      </c>
      <c r="D63" s="1" t="e">
        <f>VLOOKUP(#REF!,overview_of_services!$B$2:$I$50,5,FALSE)</f>
        <v>#REF!</v>
      </c>
      <c r="E63" s="36" t="s">
        <v>430</v>
      </c>
      <c r="F63" s="36">
        <v>0</v>
      </c>
      <c r="G63" s="36" t="s">
        <v>430</v>
      </c>
      <c r="H63" s="36" t="s">
        <v>430</v>
      </c>
      <c r="I63" s="36">
        <v>0</v>
      </c>
      <c r="J63" s="36">
        <v>0</v>
      </c>
      <c r="K63" s="36">
        <v>0</v>
      </c>
    </row>
    <row r="64" spans="1:11" s="78" customFormat="1" ht="35.25" hidden="1" customHeight="1" outlineLevel="1" x14ac:dyDescent="0.35">
      <c r="A64" s="30"/>
      <c r="B64" s="30"/>
      <c r="C64" s="45" t="s">
        <v>423</v>
      </c>
      <c r="D64" s="1" t="e">
        <f>VLOOKUP(#REF!,overview_of_services!$B$2:$I$50,6,FALSE)</f>
        <v>#REF!</v>
      </c>
      <c r="E64" s="36" t="s">
        <v>431</v>
      </c>
      <c r="F64" s="36">
        <v>0</v>
      </c>
      <c r="G64" s="36" t="s">
        <v>430</v>
      </c>
      <c r="H64" s="36" t="s">
        <v>430</v>
      </c>
      <c r="I64" s="36">
        <v>0</v>
      </c>
      <c r="J64" s="36">
        <v>0</v>
      </c>
      <c r="K64" s="36">
        <v>0</v>
      </c>
    </row>
    <row r="65" spans="1:11" s="78" customFormat="1" ht="35.25" hidden="1" customHeight="1" outlineLevel="1" x14ac:dyDescent="0.35">
      <c r="A65" s="30"/>
      <c r="B65" s="30"/>
      <c r="C65" s="45" t="s">
        <v>424</v>
      </c>
      <c r="D65" s="1" t="e">
        <f>VLOOKUP(#REF!,overview_of_services!$B$2:$I$50,7,FALSE)</f>
        <v>#REF!</v>
      </c>
      <c r="E65" s="48" t="s">
        <v>432</v>
      </c>
      <c r="F65" s="36">
        <v>0</v>
      </c>
      <c r="G65" s="36" t="s">
        <v>430</v>
      </c>
      <c r="H65" s="36" t="s">
        <v>430</v>
      </c>
      <c r="I65" s="36">
        <v>0</v>
      </c>
      <c r="J65" s="36">
        <v>0</v>
      </c>
      <c r="K65" s="36">
        <v>0</v>
      </c>
    </row>
    <row r="66" spans="1:11" s="78" customFormat="1" ht="35.25" hidden="1" customHeight="1" outlineLevel="1" x14ac:dyDescent="0.35">
      <c r="A66" s="30"/>
      <c r="B66" s="30"/>
      <c r="C66" s="45" t="s">
        <v>425</v>
      </c>
      <c r="D66" s="1" t="e">
        <f>VLOOKUP(#REF!,overview_of_services!$B$2:$I$50,8,FALSE)</f>
        <v>#REF!</v>
      </c>
      <c r="E66" s="48"/>
      <c r="F66" s="36"/>
      <c r="G66" s="48"/>
      <c r="H66" s="48"/>
      <c r="I66" s="36"/>
      <c r="J66" s="36"/>
      <c r="K66" s="36"/>
    </row>
    <row r="67" spans="1:11" s="78" customFormat="1" ht="6" hidden="1" customHeight="1" outlineLevel="2" x14ac:dyDescent="0.35">
      <c r="A67" s="30"/>
      <c r="B67" s="30"/>
      <c r="C67" s="31"/>
      <c r="D67" s="31"/>
      <c r="E67" s="32"/>
      <c r="F67" s="32"/>
      <c r="G67" s="32"/>
      <c r="H67" s="32"/>
      <c r="I67" s="32"/>
      <c r="J67" s="32"/>
      <c r="K67" s="32"/>
    </row>
    <row r="68" spans="1:11" s="78" customFormat="1" ht="30.75" hidden="1" customHeight="1" outlineLevel="2" x14ac:dyDescent="0.35">
      <c r="A68" s="30"/>
      <c r="B68" s="30"/>
      <c r="C68" s="28"/>
      <c r="D68" s="28" t="s">
        <v>426</v>
      </c>
      <c r="E68" s="4" t="s">
        <v>434</v>
      </c>
      <c r="F68" s="6" t="s">
        <v>434</v>
      </c>
      <c r="G68" s="6" t="s">
        <v>434</v>
      </c>
      <c r="H68" s="6" t="s">
        <v>434</v>
      </c>
      <c r="I68" s="6" t="s">
        <v>434</v>
      </c>
      <c r="J68" s="6" t="s">
        <v>434</v>
      </c>
      <c r="K68" s="6" t="s">
        <v>434</v>
      </c>
    </row>
    <row r="69" spans="1:11" s="78" customFormat="1" ht="30.75" hidden="1" customHeight="1" outlineLevel="2" x14ac:dyDescent="0.35">
      <c r="A69" s="30"/>
      <c r="B69" s="30"/>
      <c r="C69" s="28"/>
      <c r="D69" s="28" t="s">
        <v>427</v>
      </c>
      <c r="E69" s="4" t="s">
        <v>68</v>
      </c>
      <c r="F69" s="5"/>
      <c r="G69" s="6"/>
      <c r="H69" s="6"/>
      <c r="I69" s="6"/>
      <c r="J69" s="6"/>
      <c r="K69" s="6"/>
    </row>
    <row r="70" spans="1:11" ht="20.25" hidden="1" customHeight="1" outlineLevel="1" x14ac:dyDescent="0.35">
      <c r="C70" s="30"/>
      <c r="D70" s="30"/>
      <c r="E70" s="30"/>
      <c r="F70" s="30"/>
      <c r="G70" s="33"/>
      <c r="H70" s="33"/>
      <c r="I70" s="33"/>
      <c r="J70" s="33"/>
      <c r="K70" s="33"/>
    </row>
    <row r="71" spans="1:11" ht="17.25" customHeight="1" collapsed="1" thickBot="1" x14ac:dyDescent="0.4">
      <c r="C71" s="43" t="s">
        <v>408</v>
      </c>
      <c r="D71" s="37" t="s">
        <v>409</v>
      </c>
      <c r="E71" s="29">
        <f>VLOOKUP(C72,overview_of_services!$B$2:$L$50,11,FALSE)</f>
        <v>1</v>
      </c>
      <c r="F71" s="30"/>
      <c r="G71" s="33"/>
      <c r="H71" s="33"/>
      <c r="I71" s="33"/>
      <c r="J71" s="33"/>
      <c r="K71" s="33"/>
    </row>
    <row r="72" spans="1:11" s="78" customFormat="1" ht="36.75" customHeight="1" thickBot="1" x14ac:dyDescent="0.7">
      <c r="A72" s="30"/>
      <c r="B72" s="47" t="s">
        <v>410</v>
      </c>
      <c r="C72" s="42" t="s">
        <v>179</v>
      </c>
      <c r="D72" s="46" t="str">
        <f>VLOOKUP(C72,overview_of_services!$B$2:$I$50,3,FALSE)</f>
        <v>Interlock: avoiding simultaneous heating and cooling in the same room</v>
      </c>
      <c r="E72" s="73"/>
      <c r="F72" s="105" t="s">
        <v>411</v>
      </c>
      <c r="G72" s="145" t="str">
        <f>VLOOKUP(C72,overview_of_services!$B$2:$I$50,2,FALSE)</f>
        <v>Cooling control - demand side</v>
      </c>
      <c r="H72" s="145"/>
      <c r="I72" s="105"/>
      <c r="J72" s="27"/>
      <c r="K72" s="27"/>
    </row>
    <row r="73" spans="1:11" ht="5.25" customHeight="1" x14ac:dyDescent="0.35">
      <c r="C73" s="34"/>
      <c r="D73" s="34"/>
      <c r="E73" s="34"/>
      <c r="F73" s="34"/>
      <c r="G73" s="34"/>
      <c r="H73" s="34"/>
      <c r="I73" s="34"/>
      <c r="J73" s="34"/>
      <c r="K73" s="34"/>
    </row>
    <row r="74" spans="1:11" ht="20.25" customHeight="1" outlineLevel="1" x14ac:dyDescent="0.35">
      <c r="C74" s="142" t="s">
        <v>412</v>
      </c>
      <c r="D74" s="142"/>
      <c r="E74" s="144" t="s">
        <v>413</v>
      </c>
      <c r="F74" s="144"/>
      <c r="G74" s="144"/>
      <c r="H74" s="144"/>
      <c r="I74" s="144"/>
      <c r="J74" s="144"/>
      <c r="K74" s="144"/>
    </row>
    <row r="75" spans="1:11" ht="36.75" customHeight="1" outlineLevel="1" thickBot="1" x14ac:dyDescent="0.4">
      <c r="C75" s="143"/>
      <c r="D75" s="143"/>
      <c r="E75" s="35" t="s">
        <v>414</v>
      </c>
      <c r="F75" s="35" t="s">
        <v>415</v>
      </c>
      <c r="G75" s="35" t="s">
        <v>416</v>
      </c>
      <c r="H75" s="35" t="s">
        <v>417</v>
      </c>
      <c r="I75" s="35" t="s">
        <v>406</v>
      </c>
      <c r="J75" s="35" t="s">
        <v>419</v>
      </c>
      <c r="K75" s="35" t="s">
        <v>420</v>
      </c>
    </row>
    <row r="76" spans="1:11" s="78" customFormat="1" ht="35.25" customHeight="1" outlineLevel="1" thickTop="1" x14ac:dyDescent="0.35">
      <c r="A76" s="30"/>
      <c r="B76" s="30"/>
      <c r="C76" s="44" t="s">
        <v>421</v>
      </c>
      <c r="D76" s="29" t="str">
        <f>VLOOKUP(C72,overview_of_services!$B$2:$I$50,4,FALSE)</f>
        <v>No interlock</v>
      </c>
      <c r="E76" s="36">
        <v>0</v>
      </c>
      <c r="F76" s="36">
        <v>0</v>
      </c>
      <c r="G76" s="36">
        <v>0</v>
      </c>
      <c r="H76" s="36">
        <v>0</v>
      </c>
      <c r="I76" s="36">
        <v>0</v>
      </c>
      <c r="J76" s="36">
        <v>0</v>
      </c>
      <c r="K76" s="36">
        <v>0</v>
      </c>
    </row>
    <row r="77" spans="1:11" s="78" customFormat="1" ht="65.400000000000006" customHeight="1" outlineLevel="1" x14ac:dyDescent="0.35">
      <c r="A77" s="30"/>
      <c r="B77" s="30"/>
      <c r="C77" s="45" t="s">
        <v>422</v>
      </c>
      <c r="D77" s="1" t="str">
        <f>VLOOKUP(C72,overview_of_services!$B$2:$I$50,5,FALSE)</f>
        <v>Partial interlock (minimising risk of simultanieus heating and cooling e.g. by sliding setpoints)</v>
      </c>
      <c r="E77" s="36">
        <v>2</v>
      </c>
      <c r="F77" s="36">
        <v>0</v>
      </c>
      <c r="G77" s="36">
        <v>0</v>
      </c>
      <c r="H77" s="36">
        <v>0</v>
      </c>
      <c r="I77" s="36">
        <v>0</v>
      </c>
      <c r="J77" s="36">
        <v>0</v>
      </c>
      <c r="K77" s="36">
        <v>0</v>
      </c>
    </row>
    <row r="78" spans="1:11" s="78" customFormat="1" ht="65.400000000000006" customHeight="1" outlineLevel="1" x14ac:dyDescent="0.35">
      <c r="A78" s="30"/>
      <c r="B78" s="30"/>
      <c r="C78" s="45" t="s">
        <v>423</v>
      </c>
      <c r="D78" s="1" t="str">
        <f>VLOOKUP(C72,overview_of_services!$B$2:$I$50,6,FALSE)</f>
        <v>Total interlock (control system ensures no  simultaneous heating and cooling can take place)</v>
      </c>
      <c r="E78" s="36">
        <v>3</v>
      </c>
      <c r="F78" s="36">
        <v>0</v>
      </c>
      <c r="G78" s="36">
        <v>0</v>
      </c>
      <c r="H78" s="36">
        <v>0</v>
      </c>
      <c r="I78" s="36">
        <v>0</v>
      </c>
      <c r="J78" s="36">
        <v>0</v>
      </c>
      <c r="K78" s="36">
        <v>0</v>
      </c>
    </row>
    <row r="79" spans="1:11" s="78" customFormat="1" ht="35.25" customHeight="1" outlineLevel="1" x14ac:dyDescent="0.35">
      <c r="A79" s="30"/>
      <c r="B79" s="30"/>
      <c r="C79" s="45" t="s">
        <v>424</v>
      </c>
      <c r="D79" s="1">
        <f>VLOOKUP(C72,overview_of_services!$B$2:$I$50,7,FALSE)</f>
        <v>0</v>
      </c>
      <c r="E79" s="36" t="s">
        <v>429</v>
      </c>
      <c r="F79" s="36" t="s">
        <v>429</v>
      </c>
      <c r="G79" s="36" t="s">
        <v>429</v>
      </c>
      <c r="H79" s="36" t="s">
        <v>429</v>
      </c>
      <c r="I79" s="36" t="s">
        <v>429</v>
      </c>
      <c r="J79" s="36" t="s">
        <v>429</v>
      </c>
      <c r="K79" s="36" t="s">
        <v>429</v>
      </c>
    </row>
    <row r="80" spans="1:11" s="78" customFormat="1" ht="35.25" customHeight="1" outlineLevel="1" x14ac:dyDescent="0.35">
      <c r="A80" s="30"/>
      <c r="B80" s="30"/>
      <c r="C80" s="45" t="s">
        <v>425</v>
      </c>
      <c r="D80" s="1">
        <f>VLOOKUP(C72,overview_of_services!$B$2:$I$50,8,FALSE)</f>
        <v>0</v>
      </c>
      <c r="E80" s="48"/>
      <c r="F80" s="36"/>
      <c r="G80" s="48"/>
      <c r="H80" s="48"/>
      <c r="I80" s="36"/>
      <c r="J80" s="36"/>
      <c r="K80" s="36"/>
    </row>
    <row r="81" spans="1:11" s="78" customFormat="1" ht="6" hidden="1" customHeight="1" outlineLevel="2" x14ac:dyDescent="0.35">
      <c r="A81" s="30"/>
      <c r="B81" s="30"/>
      <c r="C81" s="31"/>
      <c r="D81" s="31"/>
      <c r="E81" s="32"/>
      <c r="F81" s="32"/>
      <c r="G81" s="32"/>
      <c r="H81" s="32"/>
      <c r="I81" s="32"/>
      <c r="J81" s="32"/>
      <c r="K81" s="32"/>
    </row>
    <row r="82" spans="1:11" s="78" customFormat="1" ht="30.75" hidden="1" customHeight="1" outlineLevel="2" x14ac:dyDescent="0.35">
      <c r="A82" s="30"/>
      <c r="B82" s="30"/>
      <c r="C82" s="28"/>
      <c r="D82" s="28" t="s">
        <v>426</v>
      </c>
      <c r="E82" s="4" t="s">
        <v>434</v>
      </c>
      <c r="F82" s="6" t="s">
        <v>434</v>
      </c>
      <c r="G82" s="6" t="s">
        <v>434</v>
      </c>
      <c r="H82" s="6" t="s">
        <v>434</v>
      </c>
      <c r="I82" s="6" t="s">
        <v>434</v>
      </c>
      <c r="J82" s="6" t="s">
        <v>434</v>
      </c>
      <c r="K82" s="6" t="s">
        <v>434</v>
      </c>
    </row>
    <row r="83" spans="1:11" s="78" customFormat="1" ht="30.75" hidden="1" customHeight="1" outlineLevel="2" x14ac:dyDescent="0.35">
      <c r="A83" s="30"/>
      <c r="B83" s="30"/>
      <c r="C83" s="28"/>
      <c r="D83" s="28" t="s">
        <v>427</v>
      </c>
      <c r="E83" s="4" t="s">
        <v>68</v>
      </c>
      <c r="F83" s="5"/>
      <c r="G83" s="6"/>
      <c r="H83" s="6"/>
      <c r="I83" s="6"/>
      <c r="J83" s="6"/>
      <c r="K83" s="6"/>
    </row>
    <row r="84" spans="1:11" ht="20.25" customHeight="1" outlineLevel="1" collapsed="1" thickBot="1" x14ac:dyDescent="0.4">
      <c r="C84" s="30"/>
      <c r="D84" s="30"/>
      <c r="E84" s="30"/>
      <c r="F84" s="30"/>
      <c r="G84" s="33"/>
      <c r="H84" s="33"/>
      <c r="I84" s="33"/>
      <c r="J84" s="33"/>
      <c r="K84" s="33"/>
    </row>
    <row r="85" spans="1:11" ht="17.25" customHeight="1" thickBot="1" x14ac:dyDescent="0.4">
      <c r="C85" s="43" t="s">
        <v>408</v>
      </c>
      <c r="D85" s="37" t="s">
        <v>409</v>
      </c>
      <c r="E85" s="29">
        <f>VLOOKUP(C86,overview_of_services!$B$2:$L$50,11,FALSE)</f>
        <v>1</v>
      </c>
      <c r="F85" s="30"/>
      <c r="G85" s="33"/>
      <c r="H85" s="33"/>
      <c r="I85" s="33"/>
      <c r="J85" s="33"/>
      <c r="K85" s="33"/>
    </row>
    <row r="86" spans="1:11" s="78" customFormat="1" ht="36.75" customHeight="1" thickBot="1" x14ac:dyDescent="0.7">
      <c r="A86" s="30"/>
      <c r="B86" s="47" t="s">
        <v>410</v>
      </c>
      <c r="C86" s="42" t="s">
        <v>184</v>
      </c>
      <c r="D86" s="46" t="str">
        <f>VLOOKUP(C86,overview_of_services!$B$2:$I$50,3,FALSE)</f>
        <v>Control of Thermal Energy Storage (TES) operation</v>
      </c>
      <c r="E86" s="73"/>
      <c r="F86" s="105" t="s">
        <v>411</v>
      </c>
      <c r="G86" s="145" t="str">
        <f>VLOOKUP(C86,overview_of_services!$B$2:$I$50,2,FALSE)</f>
        <v>Cooling control - demand side</v>
      </c>
      <c r="H86" s="145"/>
      <c r="I86" s="105"/>
      <c r="J86" s="27"/>
      <c r="K86" s="27"/>
    </row>
    <row r="87" spans="1:11" ht="5.25" customHeight="1" x14ac:dyDescent="0.35">
      <c r="C87" s="34"/>
      <c r="D87" s="34"/>
      <c r="E87" s="34"/>
      <c r="F87" s="34"/>
      <c r="G87" s="34"/>
      <c r="H87" s="34"/>
      <c r="I87" s="34"/>
      <c r="J87" s="34"/>
      <c r="K87" s="34"/>
    </row>
    <row r="88" spans="1:11" ht="20.25" customHeight="1" outlineLevel="1" x14ac:dyDescent="0.35">
      <c r="C88" s="142" t="s">
        <v>412</v>
      </c>
      <c r="D88" s="142"/>
      <c r="E88" s="144" t="s">
        <v>413</v>
      </c>
      <c r="F88" s="144"/>
      <c r="G88" s="144"/>
      <c r="H88" s="144"/>
      <c r="I88" s="144"/>
      <c r="J88" s="144"/>
      <c r="K88" s="144"/>
    </row>
    <row r="89" spans="1:11" ht="36.75" customHeight="1" outlineLevel="1" thickBot="1" x14ac:dyDescent="0.4">
      <c r="C89" s="143"/>
      <c r="D89" s="143"/>
      <c r="E89" s="35" t="s">
        <v>414</v>
      </c>
      <c r="F89" s="35" t="s">
        <v>415</v>
      </c>
      <c r="G89" s="35" t="s">
        <v>416</v>
      </c>
      <c r="H89" s="35" t="s">
        <v>417</v>
      </c>
      <c r="I89" s="35" t="s">
        <v>406</v>
      </c>
      <c r="J89" s="35" t="s">
        <v>419</v>
      </c>
      <c r="K89" s="35" t="s">
        <v>420</v>
      </c>
    </row>
    <row r="90" spans="1:11" s="78" customFormat="1" ht="35.25" customHeight="1" outlineLevel="1" thickTop="1" x14ac:dyDescent="0.35">
      <c r="A90" s="30"/>
      <c r="B90" s="30"/>
      <c r="C90" s="44" t="s">
        <v>421</v>
      </c>
      <c r="D90" s="29" t="str">
        <f>VLOOKUP(C86,overview_of_services!$B$2:$I$50,4,FALSE)</f>
        <v>Continuous storage operation</v>
      </c>
      <c r="E90" s="36">
        <v>0</v>
      </c>
      <c r="F90" s="36">
        <v>0</v>
      </c>
      <c r="G90" s="36">
        <v>0</v>
      </c>
      <c r="H90" s="36">
        <v>0</v>
      </c>
      <c r="I90" s="36">
        <v>0</v>
      </c>
      <c r="J90" s="36">
        <v>0</v>
      </c>
      <c r="K90" s="36">
        <v>0</v>
      </c>
    </row>
    <row r="91" spans="1:11" s="78" customFormat="1" ht="35.25" customHeight="1" outlineLevel="1" x14ac:dyDescent="0.35">
      <c r="A91" s="30"/>
      <c r="B91" s="30"/>
      <c r="C91" s="45" t="s">
        <v>422</v>
      </c>
      <c r="D91" s="1" t="str">
        <f>VLOOKUP(C86,overview_of_services!$B$2:$I$50,5,FALSE)</f>
        <v>Time-scheduled storage operation</v>
      </c>
      <c r="E91" s="36">
        <v>1</v>
      </c>
      <c r="F91" s="36">
        <v>0</v>
      </c>
      <c r="G91" s="36">
        <v>0</v>
      </c>
      <c r="H91" s="36">
        <v>0</v>
      </c>
      <c r="I91" s="36">
        <v>0</v>
      </c>
      <c r="J91" s="36">
        <v>0</v>
      </c>
      <c r="K91" s="36">
        <v>0</v>
      </c>
    </row>
    <row r="92" spans="1:11" s="78" customFormat="1" ht="35.25" customHeight="1" outlineLevel="1" x14ac:dyDescent="0.35">
      <c r="A92" s="30"/>
      <c r="B92" s="30"/>
      <c r="C92" s="45" t="s">
        <v>423</v>
      </c>
      <c r="D92" s="1" t="str">
        <f>VLOOKUP(C86,overview_of_services!$B$2:$I$50,6,FALSE)</f>
        <v>Load prediction based storage operation</v>
      </c>
      <c r="E92" s="36">
        <v>2</v>
      </c>
      <c r="F92" s="36">
        <v>1</v>
      </c>
      <c r="G92" s="36">
        <v>0</v>
      </c>
      <c r="H92" s="36">
        <v>0</v>
      </c>
      <c r="I92" s="36">
        <v>0</v>
      </c>
      <c r="J92" s="36">
        <v>0</v>
      </c>
      <c r="K92" s="36">
        <v>0</v>
      </c>
    </row>
    <row r="93" spans="1:11" s="78" customFormat="1" ht="35.25" customHeight="1" outlineLevel="1" x14ac:dyDescent="0.35">
      <c r="A93" s="30"/>
      <c r="B93" s="30"/>
      <c r="C93" s="45" t="s">
        <v>424</v>
      </c>
      <c r="D93" s="1" t="str">
        <f>VLOOKUP(C86,overview_of_services!$B$2:$I$50,7,FALSE)</f>
        <v xml:space="preserve">Cold storage capable of flexible control through grid signals (e.g. DSM) </v>
      </c>
      <c r="E93" s="36">
        <v>2</v>
      </c>
      <c r="F93" s="36">
        <v>2</v>
      </c>
      <c r="G93" s="36">
        <v>0</v>
      </c>
      <c r="H93" s="36">
        <v>0</v>
      </c>
      <c r="I93" s="36">
        <v>0</v>
      </c>
      <c r="J93" s="36">
        <v>0</v>
      </c>
      <c r="K93" s="36">
        <v>0</v>
      </c>
    </row>
    <row r="94" spans="1:11" s="78" customFormat="1" ht="35.25" customHeight="1" outlineLevel="1" x14ac:dyDescent="0.35">
      <c r="A94" s="30"/>
      <c r="B94" s="30"/>
      <c r="C94" s="45" t="s">
        <v>425</v>
      </c>
      <c r="D94" s="1">
        <f>VLOOKUP(C86,overview_of_services!$B$2:$I$50,8,FALSE)</f>
        <v>0</v>
      </c>
      <c r="E94" s="48"/>
      <c r="F94" s="36"/>
      <c r="G94" s="48"/>
      <c r="H94" s="48"/>
      <c r="I94" s="36"/>
      <c r="J94" s="36"/>
      <c r="K94" s="36"/>
    </row>
    <row r="95" spans="1:11" s="78" customFormat="1" ht="6" hidden="1" customHeight="1" outlineLevel="2" x14ac:dyDescent="0.35">
      <c r="A95" s="30"/>
      <c r="B95" s="30"/>
      <c r="C95" s="31"/>
      <c r="D95" s="31"/>
      <c r="E95" s="32"/>
      <c r="F95" s="32"/>
      <c r="G95" s="32"/>
      <c r="H95" s="32"/>
      <c r="I95" s="32"/>
      <c r="J95" s="32"/>
      <c r="K95" s="32"/>
    </row>
    <row r="96" spans="1:11" s="78" customFormat="1" ht="30.75" hidden="1" customHeight="1" outlineLevel="2" x14ac:dyDescent="0.35">
      <c r="A96" s="30"/>
      <c r="B96" s="30"/>
      <c r="C96" s="28"/>
      <c r="D96" s="28" t="s">
        <v>426</v>
      </c>
      <c r="E96" s="4" t="s">
        <v>434</v>
      </c>
      <c r="F96" s="6" t="s">
        <v>434</v>
      </c>
      <c r="G96" s="6" t="s">
        <v>434</v>
      </c>
      <c r="H96" s="6" t="s">
        <v>434</v>
      </c>
      <c r="I96" s="6" t="s">
        <v>434</v>
      </c>
      <c r="J96" s="6" t="s">
        <v>434</v>
      </c>
      <c r="K96" s="6" t="s">
        <v>434</v>
      </c>
    </row>
    <row r="97" spans="1:11" s="78" customFormat="1" ht="30.75" hidden="1" customHeight="1" outlineLevel="2" x14ac:dyDescent="0.35">
      <c r="A97" s="30"/>
      <c r="B97" s="30"/>
      <c r="C97" s="28"/>
      <c r="D97" s="28" t="s">
        <v>427</v>
      </c>
      <c r="E97" s="4" t="s">
        <v>68</v>
      </c>
      <c r="F97" s="5"/>
      <c r="G97" s="6"/>
      <c r="H97" s="6"/>
      <c r="I97" s="6"/>
      <c r="J97" s="6"/>
      <c r="K97" s="6"/>
    </row>
    <row r="98" spans="1:11" ht="20.25" customHeight="1" outlineLevel="1" collapsed="1" x14ac:dyDescent="0.35">
      <c r="C98" s="30"/>
      <c r="D98" s="30"/>
      <c r="E98" s="30"/>
      <c r="F98" s="30"/>
      <c r="G98" s="33"/>
      <c r="H98" s="33"/>
      <c r="I98" s="33"/>
      <c r="J98" s="33"/>
      <c r="K98" s="33"/>
    </row>
    <row r="99" spans="1:11" ht="20.25" customHeight="1" outlineLevel="1" thickBot="1" x14ac:dyDescent="0.4">
      <c r="C99" s="30"/>
      <c r="D99" s="30"/>
      <c r="E99" s="30"/>
      <c r="F99" s="30"/>
      <c r="G99" s="33"/>
      <c r="H99" s="33"/>
      <c r="I99" s="33"/>
      <c r="J99" s="33"/>
      <c r="K99" s="33"/>
    </row>
    <row r="100" spans="1:11" ht="17.25" customHeight="1" thickBot="1" x14ac:dyDescent="0.4">
      <c r="C100" s="43" t="s">
        <v>408</v>
      </c>
      <c r="D100" s="37" t="s">
        <v>409</v>
      </c>
      <c r="E100" s="29">
        <f>VLOOKUP(C101,overview_of_services!$B$2:$L$50,11,FALSE)</f>
        <v>1</v>
      </c>
      <c r="F100" s="30"/>
      <c r="G100" s="33"/>
      <c r="H100" s="33"/>
      <c r="I100" s="33"/>
      <c r="J100" s="33"/>
      <c r="K100" s="33"/>
    </row>
    <row r="101" spans="1:11" s="78" customFormat="1" ht="36.75" customHeight="1" thickBot="1" x14ac:dyDescent="0.7">
      <c r="A101" s="30"/>
      <c r="B101" s="47" t="s">
        <v>410</v>
      </c>
      <c r="C101" s="42" t="s">
        <v>188</v>
      </c>
      <c r="D101" s="46" t="str">
        <f>VLOOKUP(C101,overview_of_services!$B$2:$I$50,3,FALSE)</f>
        <v>Generator control for cooling</v>
      </c>
      <c r="E101" s="73"/>
      <c r="F101" s="105" t="s">
        <v>411</v>
      </c>
      <c r="G101" s="145" t="str">
        <f>VLOOKUP(C101,overview_of_services!$B$2:$I$50,2,FALSE)</f>
        <v>Control cooling production facilities</v>
      </c>
      <c r="H101" s="145"/>
      <c r="I101" s="105"/>
      <c r="J101" s="27"/>
      <c r="K101" s="27"/>
    </row>
    <row r="102" spans="1:11" ht="5.25" customHeight="1" x14ac:dyDescent="0.35">
      <c r="C102" s="34"/>
      <c r="D102" s="34"/>
      <c r="E102" s="34"/>
      <c r="F102" s="34"/>
      <c r="G102" s="34"/>
      <c r="H102" s="34"/>
      <c r="I102" s="34"/>
      <c r="J102" s="34"/>
      <c r="K102" s="34"/>
    </row>
    <row r="103" spans="1:11" ht="20.25" customHeight="1" outlineLevel="1" x14ac:dyDescent="0.35">
      <c r="C103" s="142" t="s">
        <v>412</v>
      </c>
      <c r="D103" s="142"/>
      <c r="E103" s="144" t="s">
        <v>413</v>
      </c>
      <c r="F103" s="144"/>
      <c r="G103" s="144"/>
      <c r="H103" s="144"/>
      <c r="I103" s="144"/>
      <c r="J103" s="144"/>
      <c r="K103" s="144"/>
    </row>
    <row r="104" spans="1:11" ht="36.75" customHeight="1" outlineLevel="1" thickBot="1" x14ac:dyDescent="0.4">
      <c r="C104" s="143"/>
      <c r="D104" s="143"/>
      <c r="E104" s="35" t="s">
        <v>414</v>
      </c>
      <c r="F104" s="35" t="s">
        <v>415</v>
      </c>
      <c r="G104" s="35" t="s">
        <v>416</v>
      </c>
      <c r="H104" s="35" t="s">
        <v>417</v>
      </c>
      <c r="I104" s="35" t="s">
        <v>406</v>
      </c>
      <c r="J104" s="35" t="s">
        <v>419</v>
      </c>
      <c r="K104" s="35" t="s">
        <v>420</v>
      </c>
    </row>
    <row r="105" spans="1:11" s="78" customFormat="1" ht="35.25" customHeight="1" outlineLevel="1" thickTop="1" x14ac:dyDescent="0.35">
      <c r="A105" s="30"/>
      <c r="B105" s="30"/>
      <c r="C105" s="44" t="s">
        <v>421</v>
      </c>
      <c r="D105" s="1" t="str">
        <f>VLOOKUP(C101,overview_of_services!$B$2:$I$50,4,FALSE)</f>
        <v>On/Off-control of cooling production</v>
      </c>
      <c r="E105" s="36">
        <v>0</v>
      </c>
      <c r="F105" s="36">
        <v>0</v>
      </c>
      <c r="G105" s="36">
        <v>0</v>
      </c>
      <c r="H105" s="36">
        <v>0</v>
      </c>
      <c r="I105" s="36">
        <v>0</v>
      </c>
      <c r="J105" s="36">
        <v>0</v>
      </c>
      <c r="K105" s="36">
        <v>0</v>
      </c>
    </row>
    <row r="106" spans="1:11" s="78" customFormat="1" ht="35.25" customHeight="1" outlineLevel="1" x14ac:dyDescent="0.35">
      <c r="A106" s="30"/>
      <c r="B106" s="30"/>
      <c r="C106" s="45" t="s">
        <v>422</v>
      </c>
      <c r="D106" s="1" t="str">
        <f>VLOOKUP(C101,overview_of_services!$B$2:$I$50,5,FALSE)</f>
        <v>Multi-stage control of  cooling production capacity depending on the load or demand (e.g. on/off of several compressors)</v>
      </c>
      <c r="E106" s="36">
        <v>1</v>
      </c>
      <c r="F106" s="36">
        <v>1</v>
      </c>
      <c r="G106" s="36">
        <v>1</v>
      </c>
      <c r="H106" s="36">
        <v>0</v>
      </c>
      <c r="I106" s="36">
        <v>0</v>
      </c>
      <c r="J106" s="36">
        <v>0</v>
      </c>
      <c r="K106" s="36">
        <v>0</v>
      </c>
    </row>
    <row r="107" spans="1:11" s="78" customFormat="1" ht="35.25" customHeight="1" outlineLevel="1" x14ac:dyDescent="0.35">
      <c r="A107" s="30"/>
      <c r="B107" s="30"/>
      <c r="C107" s="45" t="s">
        <v>423</v>
      </c>
      <c r="D107" s="1" t="str">
        <f>VLOOKUP(C101,overview_of_services!$B$2:$I$50,6,FALSE)</f>
        <v>Variable control of  cooling production capacity depending on the load or demand (e.g. hot gas bypass, inverter frequency control)</v>
      </c>
      <c r="E107" s="36">
        <v>2</v>
      </c>
      <c r="F107" s="36">
        <v>1</v>
      </c>
      <c r="G107" s="36">
        <v>2</v>
      </c>
      <c r="H107" s="36">
        <v>0</v>
      </c>
      <c r="I107" s="36">
        <v>0</v>
      </c>
      <c r="J107" s="36">
        <v>0</v>
      </c>
      <c r="K107" s="36">
        <v>0</v>
      </c>
    </row>
    <row r="108" spans="1:11" s="78" customFormat="1" ht="35.25" customHeight="1" outlineLevel="1" x14ac:dyDescent="0.35">
      <c r="A108" s="30"/>
      <c r="B108" s="30"/>
      <c r="C108" s="45" t="s">
        <v>424</v>
      </c>
      <c r="D108" s="1" t="str">
        <f>VLOOKUP(C101,overview_of_services!$B$2:$I$50,7,FALSE)</f>
        <v>Variable control of  cooling production capacity depending on the load AND external signals from grid</v>
      </c>
      <c r="E108" s="36">
        <v>2</v>
      </c>
      <c r="F108" s="36">
        <v>3</v>
      </c>
      <c r="G108" s="36">
        <v>2</v>
      </c>
      <c r="H108" s="36">
        <v>0</v>
      </c>
      <c r="I108" s="36">
        <v>0</v>
      </c>
      <c r="J108" s="36">
        <v>0</v>
      </c>
      <c r="K108" s="36">
        <v>0</v>
      </c>
    </row>
    <row r="109" spans="1:11" s="78" customFormat="1" ht="35.25" customHeight="1" outlineLevel="1" x14ac:dyDescent="0.35">
      <c r="A109" s="30"/>
      <c r="B109" s="30"/>
      <c r="C109" s="45" t="s">
        <v>425</v>
      </c>
      <c r="D109" s="1">
        <f>VLOOKUP(C101,overview_of_services!$B$2:$I$50,8,FALSE)</f>
        <v>0</v>
      </c>
      <c r="E109" s="48"/>
      <c r="F109" s="36"/>
      <c r="G109" s="48"/>
      <c r="H109" s="48"/>
      <c r="I109" s="36"/>
      <c r="J109" s="36"/>
      <c r="K109" s="36"/>
    </row>
    <row r="110" spans="1:11" s="78" customFormat="1" ht="6" hidden="1" customHeight="1" outlineLevel="2" x14ac:dyDescent="0.35">
      <c r="A110" s="30"/>
      <c r="B110" s="30"/>
      <c r="C110" s="31"/>
      <c r="D110" s="31"/>
      <c r="E110" s="32"/>
      <c r="F110" s="32"/>
      <c r="G110" s="32"/>
      <c r="H110" s="32"/>
      <c r="I110" s="32"/>
      <c r="J110" s="32"/>
      <c r="K110" s="32"/>
    </row>
    <row r="111" spans="1:11" s="78" customFormat="1" ht="30.75" hidden="1" customHeight="1" outlineLevel="2" x14ac:dyDescent="0.35">
      <c r="A111" s="30"/>
      <c r="B111" s="30"/>
      <c r="C111" s="28"/>
      <c r="D111" s="28" t="s">
        <v>426</v>
      </c>
      <c r="E111" s="4" t="s">
        <v>434</v>
      </c>
      <c r="F111" s="6" t="s">
        <v>434</v>
      </c>
      <c r="G111" s="6" t="s">
        <v>434</v>
      </c>
      <c r="H111" s="6" t="s">
        <v>434</v>
      </c>
      <c r="I111" s="6" t="s">
        <v>434</v>
      </c>
      <c r="J111" s="6" t="s">
        <v>434</v>
      </c>
      <c r="K111" s="6" t="s">
        <v>434</v>
      </c>
    </row>
    <row r="112" spans="1:11" s="78" customFormat="1" ht="30.75" hidden="1" customHeight="1" outlineLevel="2" x14ac:dyDescent="0.35">
      <c r="A112" s="30"/>
      <c r="B112" s="30"/>
      <c r="C112" s="28"/>
      <c r="D112" s="28" t="s">
        <v>427</v>
      </c>
      <c r="E112" s="4" t="s">
        <v>68</v>
      </c>
      <c r="F112" s="5"/>
      <c r="G112" s="6"/>
      <c r="H112" s="6"/>
      <c r="I112" s="6"/>
      <c r="J112" s="6"/>
      <c r="K112" s="6"/>
    </row>
    <row r="113" spans="1:11" ht="20.25" customHeight="1" outlineLevel="1" collapsed="1" thickBot="1" x14ac:dyDescent="0.4">
      <c r="C113" s="30"/>
      <c r="D113" s="30"/>
      <c r="E113" s="30"/>
      <c r="F113" s="30"/>
      <c r="G113" s="33"/>
      <c r="H113" s="33"/>
      <c r="I113" s="33"/>
      <c r="J113" s="33"/>
      <c r="K113" s="33"/>
    </row>
    <row r="114" spans="1:11" ht="17.25" customHeight="1" thickBot="1" x14ac:dyDescent="0.4">
      <c r="C114" s="43" t="s">
        <v>408</v>
      </c>
      <c r="D114" s="37" t="s">
        <v>409</v>
      </c>
      <c r="E114" s="29">
        <f>VLOOKUP(C115,overview_of_services!$B$2:$L$50,11,FALSE)</f>
        <v>1</v>
      </c>
      <c r="F114" s="30"/>
      <c r="G114" s="33"/>
      <c r="H114" s="33"/>
      <c r="I114" s="33"/>
      <c r="J114" s="33"/>
      <c r="K114" s="33"/>
    </row>
    <row r="115" spans="1:11" s="78" customFormat="1" ht="36.75" customHeight="1" thickBot="1" x14ac:dyDescent="0.7">
      <c r="A115" s="30"/>
      <c r="B115" s="47" t="s">
        <v>410</v>
      </c>
      <c r="C115" s="42" t="s">
        <v>195</v>
      </c>
      <c r="D115" s="46" t="str">
        <f>VLOOKUP(C115,overview_of_services!$B$2:$I$50,3,FALSE)</f>
        <v>Sequencing of different cooling generators</v>
      </c>
      <c r="E115" s="73"/>
      <c r="F115" s="105" t="s">
        <v>411</v>
      </c>
      <c r="G115" s="145" t="str">
        <f>VLOOKUP(C115,overview_of_services!$B$2:$I$50,2,FALSE)</f>
        <v>Control cooling production facilities</v>
      </c>
      <c r="H115" s="145"/>
      <c r="I115" s="105"/>
      <c r="J115" s="27"/>
      <c r="K115" s="27"/>
    </row>
    <row r="116" spans="1:11" ht="5.25" customHeight="1" x14ac:dyDescent="0.35">
      <c r="C116" s="34"/>
      <c r="D116" s="34"/>
      <c r="E116" s="34"/>
      <c r="F116" s="34"/>
      <c r="G116" s="34"/>
      <c r="H116" s="34"/>
      <c r="I116" s="34"/>
      <c r="J116" s="34"/>
      <c r="K116" s="34"/>
    </row>
    <row r="117" spans="1:11" ht="20.25" customHeight="1" outlineLevel="1" x14ac:dyDescent="0.35">
      <c r="C117" s="142" t="s">
        <v>412</v>
      </c>
      <c r="D117" s="142"/>
      <c r="E117" s="144" t="s">
        <v>413</v>
      </c>
      <c r="F117" s="144"/>
      <c r="G117" s="144"/>
      <c r="H117" s="144"/>
      <c r="I117" s="144"/>
      <c r="J117" s="144"/>
      <c r="K117" s="144"/>
    </row>
    <row r="118" spans="1:11" ht="36.75" customHeight="1" outlineLevel="1" thickBot="1" x14ac:dyDescent="0.4">
      <c r="C118" s="143"/>
      <c r="D118" s="143"/>
      <c r="E118" s="35" t="s">
        <v>414</v>
      </c>
      <c r="F118" s="35" t="s">
        <v>415</v>
      </c>
      <c r="G118" s="35" t="s">
        <v>416</v>
      </c>
      <c r="H118" s="35" t="s">
        <v>417</v>
      </c>
      <c r="I118" s="35" t="s">
        <v>406</v>
      </c>
      <c r="J118" s="35" t="s">
        <v>419</v>
      </c>
      <c r="K118" s="35" t="s">
        <v>420</v>
      </c>
    </row>
    <row r="119" spans="1:11" s="78" customFormat="1" ht="21.5" outlineLevel="1" thickTop="1" x14ac:dyDescent="0.35">
      <c r="A119" s="30"/>
      <c r="B119" s="30"/>
      <c r="C119" s="44" t="s">
        <v>421</v>
      </c>
      <c r="D119" s="29" t="str">
        <f>VLOOKUP(C115,overview_of_services!$B$2:$I$50,4,FALSE)</f>
        <v>Priorities only based on running times</v>
      </c>
      <c r="E119" s="36">
        <v>0</v>
      </c>
      <c r="F119" s="36">
        <v>0</v>
      </c>
      <c r="G119" s="36">
        <v>0</v>
      </c>
      <c r="H119" s="36">
        <v>0</v>
      </c>
      <c r="I119" s="36">
        <v>0</v>
      </c>
      <c r="J119" s="36">
        <v>0</v>
      </c>
      <c r="K119" s="36">
        <v>0</v>
      </c>
    </row>
    <row r="120" spans="1:11" s="78" customFormat="1" ht="51" customHeight="1" outlineLevel="1" x14ac:dyDescent="0.35">
      <c r="A120" s="30"/>
      <c r="B120" s="30"/>
      <c r="C120" s="45" t="s">
        <v>422</v>
      </c>
      <c r="D120" s="1" t="str">
        <f>VLOOKUP(C115,overview_of_services!$B$2:$I$50,5,FALSE)</f>
        <v>Fixed sequencing based on loads only: e.g. depending on the generators characteristics such as absorption chiller vs. centrifugal chiller</v>
      </c>
      <c r="E120" s="36">
        <v>1</v>
      </c>
      <c r="F120" s="36">
        <v>0</v>
      </c>
      <c r="G120" s="36">
        <v>0</v>
      </c>
      <c r="H120" s="36">
        <v>0</v>
      </c>
      <c r="I120" s="36">
        <v>0</v>
      </c>
      <c r="J120" s="36">
        <v>0</v>
      </c>
      <c r="K120" s="36">
        <v>0</v>
      </c>
    </row>
    <row r="121" spans="1:11" s="78" customFormat="1" ht="80.150000000000006" customHeight="1" outlineLevel="1" x14ac:dyDescent="0.35">
      <c r="A121" s="30"/>
      <c r="B121" s="30"/>
      <c r="C121" s="45" t="s">
        <v>423</v>
      </c>
      <c r="D121" s="1" t="str">
        <f>VLOOKUP(C115,overview_of_services!$B$2:$I$50,6,FALSE)</f>
        <v>Dynamic priorities based on generator efficiency and characteristics (e.g. availability of free cooling)</v>
      </c>
      <c r="E121" s="36">
        <v>2</v>
      </c>
      <c r="F121" s="36">
        <v>1</v>
      </c>
      <c r="G121" s="36">
        <v>0</v>
      </c>
      <c r="H121" s="36">
        <v>0</v>
      </c>
      <c r="I121" s="36">
        <v>0</v>
      </c>
      <c r="J121" s="36">
        <v>0</v>
      </c>
      <c r="K121" s="36">
        <v>0</v>
      </c>
    </row>
    <row r="122" spans="1:11" s="78" customFormat="1" ht="54.65" customHeight="1" outlineLevel="1" x14ac:dyDescent="0.35">
      <c r="A122" s="30"/>
      <c r="B122" s="30"/>
      <c r="C122" s="45" t="s">
        <v>424</v>
      </c>
      <c r="D122" s="1" t="str">
        <f>VLOOKUP(C115,overview_of_services!$B$2:$I$50,7,FALSE)</f>
        <v>Load prediction based sequencing: the sequence is based on e.g. COP and available power of a device and the predicted required power</v>
      </c>
      <c r="E122" s="36">
        <v>3</v>
      </c>
      <c r="F122" s="36">
        <v>2</v>
      </c>
      <c r="G122" s="36">
        <v>0</v>
      </c>
      <c r="H122" s="36">
        <v>0</v>
      </c>
      <c r="I122" s="36">
        <v>0</v>
      </c>
      <c r="J122" s="36">
        <v>0</v>
      </c>
      <c r="K122" s="36">
        <v>0</v>
      </c>
    </row>
    <row r="123" spans="1:11" s="78" customFormat="1" ht="35.25" customHeight="1" outlineLevel="1" x14ac:dyDescent="0.35">
      <c r="A123" s="30"/>
      <c r="B123" s="30"/>
      <c r="C123" s="45" t="s">
        <v>425</v>
      </c>
      <c r="D123" s="1" t="str">
        <f>VLOOKUP(C115,overview_of_services!$B$2:$I$50,8,FALSE)</f>
        <v>Sequencing based on dynamic priority list, including external signals from grid</v>
      </c>
      <c r="E123" s="36">
        <v>3</v>
      </c>
      <c r="F123" s="36">
        <v>3</v>
      </c>
      <c r="G123" s="36">
        <v>0</v>
      </c>
      <c r="H123" s="36">
        <v>0</v>
      </c>
      <c r="I123" s="36">
        <v>0</v>
      </c>
      <c r="J123" s="36">
        <v>0</v>
      </c>
      <c r="K123" s="36">
        <v>0</v>
      </c>
    </row>
    <row r="124" spans="1:11" s="78" customFormat="1" ht="6" hidden="1" customHeight="1" outlineLevel="2" x14ac:dyDescent="0.35">
      <c r="A124" s="30"/>
      <c r="B124" s="30"/>
      <c r="C124" s="31"/>
      <c r="D124" s="31"/>
      <c r="E124" s="32"/>
      <c r="F124" s="32"/>
      <c r="G124" s="32"/>
      <c r="H124" s="32"/>
      <c r="I124" s="32"/>
      <c r="J124" s="32"/>
      <c r="K124" s="32"/>
    </row>
    <row r="125" spans="1:11" s="78" customFormat="1" ht="30.75" hidden="1" customHeight="1" outlineLevel="2" x14ac:dyDescent="0.35">
      <c r="A125" s="30"/>
      <c r="B125" s="30"/>
      <c r="C125" s="28"/>
      <c r="D125" s="28" t="s">
        <v>426</v>
      </c>
      <c r="E125" s="4" t="s">
        <v>434</v>
      </c>
      <c r="F125" s="6" t="s">
        <v>434</v>
      </c>
      <c r="G125" s="6" t="s">
        <v>434</v>
      </c>
      <c r="H125" s="6" t="s">
        <v>434</v>
      </c>
      <c r="I125" s="6" t="s">
        <v>434</v>
      </c>
      <c r="J125" s="6" t="s">
        <v>434</v>
      </c>
      <c r="K125" s="6" t="s">
        <v>434</v>
      </c>
    </row>
    <row r="126" spans="1:11" s="78" customFormat="1" ht="30.75" hidden="1" customHeight="1" outlineLevel="2" x14ac:dyDescent="0.35">
      <c r="A126" s="30"/>
      <c r="B126" s="30"/>
      <c r="C126" s="28"/>
      <c r="D126" s="28" t="s">
        <v>427</v>
      </c>
      <c r="E126" s="4" t="s">
        <v>68</v>
      </c>
      <c r="F126" s="5"/>
      <c r="G126" s="6"/>
      <c r="H126" s="6"/>
      <c r="I126" s="6"/>
      <c r="J126" s="6"/>
      <c r="K126" s="6"/>
    </row>
    <row r="127" spans="1:11" ht="20.25" customHeight="1" outlineLevel="1" collapsed="1" thickBot="1" x14ac:dyDescent="0.4">
      <c r="C127" s="30"/>
      <c r="D127" s="30"/>
      <c r="E127" s="30"/>
      <c r="F127" s="30"/>
      <c r="G127" s="33"/>
      <c r="H127" s="33"/>
      <c r="I127" s="33"/>
      <c r="J127" s="33"/>
      <c r="K127" s="33"/>
    </row>
    <row r="128" spans="1:11" ht="17.25" customHeight="1" thickBot="1" x14ac:dyDescent="0.4">
      <c r="C128" s="43" t="s">
        <v>408</v>
      </c>
      <c r="D128" s="37" t="s">
        <v>409</v>
      </c>
      <c r="E128" s="29">
        <f>VLOOKUP(C129,overview_of_services!$B$2:$L$50,11,FALSE)</f>
        <v>1</v>
      </c>
      <c r="F128" s="30"/>
      <c r="G128" s="33"/>
      <c r="H128" s="33"/>
      <c r="I128" s="33"/>
      <c r="J128" s="33"/>
      <c r="K128" s="33"/>
    </row>
    <row r="129" spans="1:11" s="78" customFormat="1" ht="36.75" customHeight="1" thickBot="1" x14ac:dyDescent="0.7">
      <c r="A129" s="30"/>
      <c r="B129" s="47" t="s">
        <v>410</v>
      </c>
      <c r="C129" s="42" t="s">
        <v>203</v>
      </c>
      <c r="D129" s="46" t="str">
        <f>VLOOKUP(C129,overview_of_services!$B$2:$I$50,3,FALSE)</f>
        <v>Report information regarding cooling system performance</v>
      </c>
      <c r="E129" s="73"/>
      <c r="F129" s="105" t="s">
        <v>411</v>
      </c>
      <c r="G129" s="104" t="str">
        <f>VLOOKUP(C129,overview_of_services!$B$2:$I$50,2,FALSE)</f>
        <v>Information to occupants and facility managers</v>
      </c>
      <c r="H129" s="104"/>
      <c r="I129" s="104"/>
      <c r="J129" s="104"/>
      <c r="K129" s="27"/>
    </row>
    <row r="130" spans="1:11" ht="5.25" customHeight="1" x14ac:dyDescent="0.35">
      <c r="C130" s="34"/>
      <c r="D130" s="34"/>
      <c r="E130" s="34"/>
      <c r="F130" s="34"/>
      <c r="G130" s="34"/>
      <c r="H130" s="34"/>
      <c r="I130" s="34"/>
      <c r="J130" s="34"/>
      <c r="K130" s="34"/>
    </row>
    <row r="131" spans="1:11" ht="20.25" customHeight="1" outlineLevel="1" x14ac:dyDescent="0.35">
      <c r="C131" s="142" t="s">
        <v>412</v>
      </c>
      <c r="D131" s="142"/>
      <c r="E131" s="144" t="s">
        <v>413</v>
      </c>
      <c r="F131" s="144"/>
      <c r="G131" s="144"/>
      <c r="H131" s="144"/>
      <c r="I131" s="144"/>
      <c r="J131" s="144"/>
      <c r="K131" s="144"/>
    </row>
    <row r="132" spans="1:11" ht="36.75" customHeight="1" outlineLevel="1" thickBot="1" x14ac:dyDescent="0.4">
      <c r="C132" s="143"/>
      <c r="D132" s="143"/>
      <c r="E132" s="35" t="s">
        <v>414</v>
      </c>
      <c r="F132" s="35" t="s">
        <v>415</v>
      </c>
      <c r="G132" s="35" t="s">
        <v>416</v>
      </c>
      <c r="H132" s="35" t="s">
        <v>417</v>
      </c>
      <c r="I132" s="35" t="s">
        <v>406</v>
      </c>
      <c r="J132" s="35" t="s">
        <v>419</v>
      </c>
      <c r="K132" s="35" t="s">
        <v>420</v>
      </c>
    </row>
    <row r="133" spans="1:11" s="78" customFormat="1" ht="35.25" customHeight="1" outlineLevel="1" thickTop="1" x14ac:dyDescent="0.35">
      <c r="A133" s="30"/>
      <c r="B133" s="30"/>
      <c r="C133" s="44" t="s">
        <v>421</v>
      </c>
      <c r="D133" s="29" t="str">
        <f>VLOOKUP(C129,overview_of_services!$B$2:$I$50,4,FALSE)</f>
        <v>None</v>
      </c>
      <c r="E133" s="36">
        <v>0</v>
      </c>
      <c r="F133" s="36">
        <v>0</v>
      </c>
      <c r="G133" s="36">
        <v>0</v>
      </c>
      <c r="H133" s="36">
        <v>0</v>
      </c>
      <c r="I133" s="36">
        <v>0</v>
      </c>
      <c r="J133" s="36">
        <v>0</v>
      </c>
      <c r="K133" s="36">
        <v>0</v>
      </c>
    </row>
    <row r="134" spans="1:11" s="78" customFormat="1" ht="35.25" customHeight="1" outlineLevel="1" x14ac:dyDescent="0.35">
      <c r="A134" s="30"/>
      <c r="B134" s="30"/>
      <c r="C134" s="45" t="s">
        <v>422</v>
      </c>
      <c r="D134" s="1" t="str">
        <f>VLOOKUP(C129,overview_of_services!$B$2:$I$50,5,FALSE)</f>
        <v>Central or remote reporting of current performance KPIs (e.g. temperatures, submetering energy usage)</v>
      </c>
      <c r="E134" s="36">
        <v>1</v>
      </c>
      <c r="F134" s="36">
        <v>0</v>
      </c>
      <c r="G134" s="36">
        <v>0</v>
      </c>
      <c r="H134" s="36">
        <v>0</v>
      </c>
      <c r="I134" s="36">
        <v>0</v>
      </c>
      <c r="J134" s="36">
        <v>1</v>
      </c>
      <c r="K134" s="36">
        <v>1</v>
      </c>
    </row>
    <row r="135" spans="1:11" s="78" customFormat="1" ht="35.25" customHeight="1" outlineLevel="1" x14ac:dyDescent="0.35">
      <c r="A135" s="30"/>
      <c r="B135" s="30"/>
      <c r="C135" s="45" t="s">
        <v>423</v>
      </c>
      <c r="D135" s="1" t="str">
        <f>VLOOKUP(C129,overview_of_services!$B$2:$I$50,6,FALSE)</f>
        <v>Central or remote reporting of current performance KPIs and historical data</v>
      </c>
      <c r="E135" s="36">
        <v>1</v>
      </c>
      <c r="F135" s="36">
        <v>0</v>
      </c>
      <c r="G135" s="36">
        <v>0</v>
      </c>
      <c r="H135" s="36">
        <v>0</v>
      </c>
      <c r="I135" s="36">
        <v>0</v>
      </c>
      <c r="J135" s="36">
        <v>1</v>
      </c>
      <c r="K135" s="36">
        <v>2</v>
      </c>
    </row>
    <row r="136" spans="1:11" s="78" customFormat="1" ht="35.25" customHeight="1" outlineLevel="1" x14ac:dyDescent="0.35">
      <c r="A136" s="30"/>
      <c r="B136" s="30"/>
      <c r="C136" s="45" t="s">
        <v>424</v>
      </c>
      <c r="D136" s="1" t="str">
        <f>VLOOKUP(C129,overview_of_services!$B$2:$I$50,7,FALSE)</f>
        <v>Central or remote reporting of performance evaluation including forecasting and/or benchmarking</v>
      </c>
      <c r="E136" s="36">
        <v>1</v>
      </c>
      <c r="F136" s="36">
        <v>0</v>
      </c>
      <c r="G136" s="36">
        <v>0</v>
      </c>
      <c r="H136" s="36">
        <v>0</v>
      </c>
      <c r="I136" s="36">
        <v>0</v>
      </c>
      <c r="J136" s="36">
        <v>1</v>
      </c>
      <c r="K136" s="36">
        <v>3</v>
      </c>
    </row>
    <row r="137" spans="1:11" s="78" customFormat="1" ht="51.65" customHeight="1" outlineLevel="1" x14ac:dyDescent="0.35">
      <c r="A137" s="30"/>
      <c r="B137" s="30"/>
      <c r="C137" s="44" t="s">
        <v>425</v>
      </c>
      <c r="D137" s="1" t="str">
        <f>VLOOKUP(C129,overview_of_services!$B$2:$I$50,8,FALSE)</f>
        <v>Central or remote reporting of performance evaluation including forecasting and/or benchmarking; also including predictive management and fault detection</v>
      </c>
      <c r="E137" s="36">
        <v>1</v>
      </c>
      <c r="F137" s="36">
        <v>0</v>
      </c>
      <c r="G137" s="36">
        <v>0</v>
      </c>
      <c r="H137" s="36">
        <v>1</v>
      </c>
      <c r="I137" s="36">
        <v>0</v>
      </c>
      <c r="J137" s="36">
        <v>3</v>
      </c>
      <c r="K137" s="36">
        <v>3</v>
      </c>
    </row>
    <row r="138" spans="1:11" s="78" customFormat="1" ht="30.9" hidden="1" customHeight="1" outlineLevel="2" x14ac:dyDescent="0.35">
      <c r="A138" s="30"/>
      <c r="B138" s="30"/>
      <c r="C138" s="31"/>
      <c r="D138" s="31"/>
      <c r="E138" s="32"/>
      <c r="F138" s="32"/>
      <c r="G138" s="32"/>
      <c r="H138" s="32"/>
      <c r="I138" s="32"/>
      <c r="J138" s="32"/>
      <c r="K138" s="32"/>
    </row>
    <row r="139" spans="1:11" s="78" customFormat="1" ht="30.75" hidden="1" customHeight="1" outlineLevel="2" x14ac:dyDescent="0.4">
      <c r="A139" s="30"/>
      <c r="B139" s="30"/>
      <c r="C139" s="28"/>
      <c r="D139" s="28" t="s">
        <v>426</v>
      </c>
      <c r="E139" s="4" t="s">
        <v>434</v>
      </c>
      <c r="F139" s="6" t="s">
        <v>434</v>
      </c>
      <c r="G139" s="6" t="s">
        <v>434</v>
      </c>
      <c r="H139" s="6" t="s">
        <v>434</v>
      </c>
      <c r="I139" s="6" t="s">
        <v>434</v>
      </c>
      <c r="J139" s="6" t="s">
        <v>434</v>
      </c>
      <c r="K139" s="6" t="s">
        <v>434</v>
      </c>
    </row>
    <row r="140" spans="1:11" s="78" customFormat="1" ht="30.75" hidden="1" customHeight="1" outlineLevel="2" x14ac:dyDescent="0.4">
      <c r="A140" s="30"/>
      <c r="B140" s="30"/>
      <c r="C140" s="28"/>
      <c r="D140" s="28" t="s">
        <v>427</v>
      </c>
      <c r="E140" s="4"/>
      <c r="F140" s="5"/>
      <c r="G140" s="6"/>
      <c r="H140" s="6"/>
      <c r="I140" s="6"/>
      <c r="J140" s="6"/>
      <c r="K140" s="6"/>
    </row>
    <row r="141" spans="1:11" ht="15" outlineLevel="1" collapsed="1" thickBot="1" x14ac:dyDescent="0.4">
      <c r="C141" s="30"/>
      <c r="D141" s="30"/>
      <c r="E141" s="30"/>
      <c r="F141" s="30"/>
      <c r="G141" s="33"/>
      <c r="H141" s="33"/>
      <c r="I141" s="33"/>
      <c r="J141" s="33"/>
      <c r="K141" s="33"/>
    </row>
    <row r="142" spans="1:11" ht="15" thickBot="1" x14ac:dyDescent="0.4">
      <c r="C142" s="43" t="s">
        <v>408</v>
      </c>
      <c r="D142" s="37" t="s">
        <v>409</v>
      </c>
      <c r="E142" s="29">
        <f>VLOOKUP(C143,overview_of_services!$B$2:$L$50,11,FALSE)</f>
        <v>1</v>
      </c>
      <c r="F142" s="30"/>
      <c r="G142" s="33"/>
      <c r="H142" s="33"/>
      <c r="I142" s="33"/>
      <c r="J142" s="33"/>
      <c r="K142" s="33"/>
    </row>
    <row r="143" spans="1:11" ht="16" thickBot="1" x14ac:dyDescent="0.4">
      <c r="C143" s="42" t="s">
        <v>205</v>
      </c>
      <c r="D143" s="46" t="str">
        <f>VLOOKUP(C143,overview_of_services!$B$2:$I$50,3,FALSE)</f>
        <v>Flexibility and grid interaction</v>
      </c>
      <c r="E143" s="73"/>
      <c r="F143" s="105" t="s">
        <v>411</v>
      </c>
      <c r="G143" s="145" t="str">
        <f>VLOOKUP(C143,overview_of_services!$B$2:$I$50,2,FALSE)</f>
        <v>Flexibility and grid interaction</v>
      </c>
      <c r="H143" s="145"/>
      <c r="I143" s="105"/>
      <c r="J143" s="27"/>
      <c r="K143" s="27"/>
    </row>
    <row r="144" spans="1:11" x14ac:dyDescent="0.35">
      <c r="C144" s="34"/>
      <c r="D144" s="34"/>
      <c r="E144" s="34"/>
      <c r="F144" s="34"/>
      <c r="G144" s="34"/>
      <c r="H144" s="34"/>
      <c r="I144" s="34"/>
      <c r="J144" s="34"/>
      <c r="K144" s="34"/>
    </row>
    <row r="145" spans="3:11" ht="14.4" customHeight="1" x14ac:dyDescent="0.35">
      <c r="C145" s="142" t="s">
        <v>412</v>
      </c>
      <c r="D145" s="142"/>
      <c r="E145" s="144" t="s">
        <v>413</v>
      </c>
      <c r="F145" s="144"/>
      <c r="G145" s="144"/>
      <c r="H145" s="144"/>
      <c r="I145" s="144"/>
      <c r="J145" s="144"/>
      <c r="K145" s="144"/>
    </row>
    <row r="146" spans="3:11" ht="29.5" thickBot="1" x14ac:dyDescent="0.4">
      <c r="C146" s="143"/>
      <c r="D146" s="143"/>
      <c r="E146" s="35" t="s">
        <v>414</v>
      </c>
      <c r="F146" s="35" t="s">
        <v>415</v>
      </c>
      <c r="G146" s="35" t="s">
        <v>416</v>
      </c>
      <c r="H146" s="35" t="s">
        <v>417</v>
      </c>
      <c r="I146" s="35" t="s">
        <v>406</v>
      </c>
      <c r="J146" s="35" t="s">
        <v>419</v>
      </c>
      <c r="K146" s="35" t="s">
        <v>420</v>
      </c>
    </row>
    <row r="147" spans="3:11" ht="21.5" thickTop="1" x14ac:dyDescent="0.35">
      <c r="C147" s="44" t="s">
        <v>421</v>
      </c>
      <c r="D147" s="1" t="str">
        <f>VLOOKUP(C143,overview_of_services!$B$2:$I$50,4,FALSE)</f>
        <v>No automatic control</v>
      </c>
      <c r="E147" s="36">
        <v>0</v>
      </c>
      <c r="F147" s="36">
        <v>0</v>
      </c>
      <c r="G147" s="36">
        <v>0</v>
      </c>
      <c r="H147" s="36">
        <v>0</v>
      </c>
      <c r="I147" s="36">
        <v>0</v>
      </c>
      <c r="J147" s="36">
        <v>0</v>
      </c>
      <c r="K147" s="36">
        <v>0</v>
      </c>
    </row>
    <row r="148" spans="3:11" ht="21" x14ac:dyDescent="0.35">
      <c r="C148" s="45" t="s">
        <v>422</v>
      </c>
      <c r="D148" s="1" t="str">
        <f>VLOOKUP(C143,overview_of_services!$B$2:$I$50,5,FALSE)</f>
        <v>Scheduled operation of cooling system</v>
      </c>
      <c r="E148" s="36">
        <v>1</v>
      </c>
      <c r="F148" s="36">
        <v>0</v>
      </c>
      <c r="G148" s="36">
        <v>1</v>
      </c>
      <c r="H148" s="36">
        <v>1</v>
      </c>
      <c r="I148" s="36">
        <v>0</v>
      </c>
      <c r="J148" s="36">
        <v>0</v>
      </c>
      <c r="K148" s="36">
        <v>0</v>
      </c>
    </row>
    <row r="149" spans="3:11" ht="21" x14ac:dyDescent="0.35">
      <c r="C149" s="45" t="s">
        <v>423</v>
      </c>
      <c r="D149" s="1" t="str">
        <f>VLOOKUP(C143,overview_of_services!$B$2:$I$50,6,FALSE)</f>
        <v>Self-learning optimal control of cooling system</v>
      </c>
      <c r="E149" s="36">
        <v>2</v>
      </c>
      <c r="F149" s="36">
        <v>1</v>
      </c>
      <c r="G149" s="36">
        <v>2</v>
      </c>
      <c r="H149" s="36">
        <v>2</v>
      </c>
      <c r="I149" s="36">
        <v>0</v>
      </c>
      <c r="J149" s="36">
        <v>0</v>
      </c>
      <c r="K149" s="36">
        <v>0</v>
      </c>
    </row>
    <row r="150" spans="3:11" ht="29" x14ac:dyDescent="0.35">
      <c r="C150" s="45" t="s">
        <v>424</v>
      </c>
      <c r="D150" s="1" t="str">
        <f>VLOOKUP(C143,overview_of_services!$B$2:$I$50,7,FALSE)</f>
        <v xml:space="preserve">Cooling system capable of flexible control through grid signals (e.g. DSM) </v>
      </c>
      <c r="E150" s="36">
        <v>2</v>
      </c>
      <c r="F150" s="36">
        <v>3</v>
      </c>
      <c r="G150" s="36">
        <v>2</v>
      </c>
      <c r="H150" s="36">
        <v>3</v>
      </c>
      <c r="I150" s="36">
        <v>0</v>
      </c>
      <c r="J150" s="36">
        <v>0</v>
      </c>
      <c r="K150" s="36">
        <v>0</v>
      </c>
    </row>
    <row r="151" spans="3:11" ht="30.75" customHeight="1" x14ac:dyDescent="0.35">
      <c r="C151" s="45" t="s">
        <v>425</v>
      </c>
      <c r="D151" s="1" t="str">
        <f>VLOOKUP(C143,overview_of_services!$B$2:$I$50,8,FALSE)</f>
        <v>Optimized control of  cooling system based on local predictions and grid signals (e.g. through model predictive control)</v>
      </c>
      <c r="E151" s="36">
        <v>2</v>
      </c>
      <c r="F151" s="36">
        <v>3</v>
      </c>
      <c r="G151" s="36">
        <v>3</v>
      </c>
      <c r="H151" s="36">
        <v>3</v>
      </c>
      <c r="I151" s="36">
        <v>1</v>
      </c>
      <c r="J151" s="36">
        <v>0</v>
      </c>
      <c r="K151" s="36">
        <v>0</v>
      </c>
    </row>
    <row r="152" spans="3:11" x14ac:dyDescent="0.35">
      <c r="C152" s="31"/>
      <c r="D152" s="31"/>
      <c r="E152" s="32"/>
      <c r="F152" s="32"/>
      <c r="G152" s="32"/>
      <c r="H152" s="32"/>
      <c r="I152" s="32"/>
      <c r="J152" s="32"/>
      <c r="K152" s="32"/>
    </row>
    <row r="153" spans="3:11" ht="15" hidden="1" outlineLevel="1" thickBot="1" x14ac:dyDescent="0.4">
      <c r="C153" s="28"/>
      <c r="D153" s="28" t="s">
        <v>426</v>
      </c>
      <c r="E153" s="4" t="s">
        <v>428</v>
      </c>
      <c r="F153" s="6" t="s">
        <v>428</v>
      </c>
      <c r="G153" s="6" t="s">
        <v>428</v>
      </c>
      <c r="H153" s="6" t="s">
        <v>428</v>
      </c>
      <c r="I153" s="6" t="s">
        <v>428</v>
      </c>
      <c r="J153" s="6" t="s">
        <v>428</v>
      </c>
      <c r="K153" s="6" t="s">
        <v>428</v>
      </c>
    </row>
    <row r="154" spans="3:11" ht="15" hidden="1" outlineLevel="1" thickBot="1" x14ac:dyDescent="0.4">
      <c r="C154" s="28"/>
      <c r="D154" s="28" t="s">
        <v>427</v>
      </c>
      <c r="E154" s="4"/>
      <c r="F154" s="5"/>
      <c r="G154" s="6"/>
      <c r="H154" s="6"/>
      <c r="I154" s="6"/>
      <c r="J154" s="6"/>
      <c r="K154" s="6"/>
    </row>
    <row r="155" spans="3:11" collapsed="1" x14ac:dyDescent="0.35"/>
  </sheetData>
  <mergeCells count="31">
    <mergeCell ref="C145:D146"/>
    <mergeCell ref="E145:K145"/>
    <mergeCell ref="G72:H72"/>
    <mergeCell ref="C60:D61"/>
    <mergeCell ref="G101:H101"/>
    <mergeCell ref="G115:H115"/>
    <mergeCell ref="C103:D104"/>
    <mergeCell ref="E103:K103"/>
    <mergeCell ref="C88:D89"/>
    <mergeCell ref="E88:K88"/>
    <mergeCell ref="G86:H86"/>
    <mergeCell ref="C74:D75"/>
    <mergeCell ref="E74:K74"/>
    <mergeCell ref="C117:D118"/>
    <mergeCell ref="E117:K117"/>
    <mergeCell ref="C131:D132"/>
    <mergeCell ref="G4:H4"/>
    <mergeCell ref="G143:H143"/>
    <mergeCell ref="E60:K60"/>
    <mergeCell ref="G18:H18"/>
    <mergeCell ref="C6:D7"/>
    <mergeCell ref="E6:K6"/>
    <mergeCell ref="G46:H46"/>
    <mergeCell ref="C34:D35"/>
    <mergeCell ref="G32:H32"/>
    <mergeCell ref="C20:D21"/>
    <mergeCell ref="E20:K20"/>
    <mergeCell ref="E34:K34"/>
    <mergeCell ref="E48:K48"/>
    <mergeCell ref="C48:D49"/>
    <mergeCell ref="E131:K131"/>
  </mergeCells>
  <conditionalFormatting sqref="C8:D8 C26:K26 C39:K40 C66:K66 C109:K109 C123 E62:I62 E50:I50 F51:I54 G63:H65 C76:K76 C93:C94 C79:K80 C77:C78 E77:K78 E94:K94">
    <cfRule type="expression" dxfId="305" priority="182">
      <formula>$D8=0</formula>
    </cfRule>
  </conditionalFormatting>
  <conditionalFormatting sqref="B4">
    <cfRule type="expression" dxfId="304" priority="209">
      <formula>E4="yes"</formula>
    </cfRule>
  </conditionalFormatting>
  <conditionalFormatting sqref="B18">
    <cfRule type="expression" dxfId="303" priority="207">
      <formula>E18="yes"</formula>
    </cfRule>
  </conditionalFormatting>
  <conditionalFormatting sqref="B32">
    <cfRule type="expression" dxfId="302" priority="205">
      <formula>E32="yes"</formula>
    </cfRule>
  </conditionalFormatting>
  <conditionalFormatting sqref="B46">
    <cfRule type="expression" dxfId="301" priority="203">
      <formula>E46="yes"</formula>
    </cfRule>
  </conditionalFormatting>
  <conditionalFormatting sqref="B72">
    <cfRule type="expression" dxfId="300" priority="199">
      <formula>E72="yes"</formula>
    </cfRule>
  </conditionalFormatting>
  <conditionalFormatting sqref="B86">
    <cfRule type="expression" dxfId="299" priority="197">
      <formula>E86="yes"</formula>
    </cfRule>
  </conditionalFormatting>
  <conditionalFormatting sqref="B101">
    <cfRule type="expression" dxfId="298" priority="193">
      <formula>E101="yes"</formula>
    </cfRule>
  </conditionalFormatting>
  <conditionalFormatting sqref="D40">
    <cfRule type="expression" dxfId="297" priority="181">
      <formula>$D40=0</formula>
    </cfRule>
  </conditionalFormatting>
  <conditionalFormatting sqref="C50:D54">
    <cfRule type="expression" dxfId="296" priority="180">
      <formula>$D50=0</formula>
    </cfRule>
  </conditionalFormatting>
  <conditionalFormatting sqref="C9:D12">
    <cfRule type="expression" dxfId="295" priority="189">
      <formula>$D9=0</formula>
    </cfRule>
  </conditionalFormatting>
  <conditionalFormatting sqref="C12">
    <cfRule type="expression" dxfId="294" priority="188">
      <formula>$D12=0</formula>
    </cfRule>
  </conditionalFormatting>
  <conditionalFormatting sqref="D12">
    <cfRule type="expression" dxfId="293" priority="187">
      <formula>$D12=0</formula>
    </cfRule>
  </conditionalFormatting>
  <conditionalFormatting sqref="C22:D25">
    <cfRule type="expression" dxfId="292" priority="186">
      <formula>$D22=0</formula>
    </cfRule>
  </conditionalFormatting>
  <conditionalFormatting sqref="C26">
    <cfRule type="expression" dxfId="291" priority="185">
      <formula>$D26=0</formula>
    </cfRule>
  </conditionalFormatting>
  <conditionalFormatting sqref="D26">
    <cfRule type="expression" dxfId="290" priority="184">
      <formula>$D26=0</formula>
    </cfRule>
  </conditionalFormatting>
  <conditionalFormatting sqref="C36:D38">
    <cfRule type="expression" dxfId="289" priority="183">
      <formula>$D36=0</formula>
    </cfRule>
  </conditionalFormatting>
  <conditionalFormatting sqref="C54">
    <cfRule type="expression" dxfId="288" priority="179">
      <formula>$D54=0</formula>
    </cfRule>
  </conditionalFormatting>
  <conditionalFormatting sqref="D54">
    <cfRule type="expression" dxfId="287" priority="178">
      <formula>$D54=0</formula>
    </cfRule>
  </conditionalFormatting>
  <conditionalFormatting sqref="C62:D65">
    <cfRule type="expression" dxfId="286" priority="177">
      <formula>$D62=0</formula>
    </cfRule>
  </conditionalFormatting>
  <conditionalFormatting sqref="C66">
    <cfRule type="expression" dxfId="285" priority="176">
      <formula>$D66=0</formula>
    </cfRule>
  </conditionalFormatting>
  <conditionalFormatting sqref="D66">
    <cfRule type="expression" dxfId="284" priority="175">
      <formula>$D66=0</formula>
    </cfRule>
  </conditionalFormatting>
  <conditionalFormatting sqref="C80">
    <cfRule type="expression" dxfId="283" priority="173">
      <formula>$D80=0</formula>
    </cfRule>
  </conditionalFormatting>
  <conditionalFormatting sqref="D80">
    <cfRule type="expression" dxfId="282" priority="172">
      <formula>$D80=0</formula>
    </cfRule>
  </conditionalFormatting>
  <conditionalFormatting sqref="C90:D92">
    <cfRule type="expression" dxfId="281" priority="171">
      <formula>$D90=0</formula>
    </cfRule>
  </conditionalFormatting>
  <conditionalFormatting sqref="C94">
    <cfRule type="expression" dxfId="280" priority="170">
      <formula>$D94=0</formula>
    </cfRule>
  </conditionalFormatting>
  <conditionalFormatting sqref="C105:C107">
    <cfRule type="expression" dxfId="279" priority="165">
      <formula>$D105=0</formula>
    </cfRule>
  </conditionalFormatting>
  <conditionalFormatting sqref="C109">
    <cfRule type="expression" dxfId="278" priority="164">
      <formula>$D109=0</formula>
    </cfRule>
  </conditionalFormatting>
  <conditionalFormatting sqref="D109">
    <cfRule type="expression" dxfId="277" priority="163">
      <formula>$D109=0</formula>
    </cfRule>
  </conditionalFormatting>
  <conditionalFormatting sqref="B115">
    <cfRule type="expression" dxfId="276" priority="161">
      <formula>E115="yes"</formula>
    </cfRule>
  </conditionalFormatting>
  <conditionalFormatting sqref="C119:D120 C121:C122">
    <cfRule type="expression" dxfId="275" priority="160">
      <formula>$D119=0</formula>
    </cfRule>
  </conditionalFormatting>
  <conditionalFormatting sqref="C123">
    <cfRule type="expression" dxfId="274" priority="159">
      <formula>$D123=0</formula>
    </cfRule>
  </conditionalFormatting>
  <conditionalFormatting sqref="F63:F65 I63:I65">
    <cfRule type="expression" dxfId="273" priority="133">
      <formula>$D63=0</formula>
    </cfRule>
  </conditionalFormatting>
  <conditionalFormatting sqref="E64">
    <cfRule type="expression" dxfId="272" priority="132">
      <formula>$D64=0</formula>
    </cfRule>
  </conditionalFormatting>
  <conditionalFormatting sqref="E65">
    <cfRule type="expression" dxfId="271" priority="131">
      <formula>$D65=0</formula>
    </cfRule>
  </conditionalFormatting>
  <conditionalFormatting sqref="J62:J65">
    <cfRule type="expression" dxfId="270" priority="128">
      <formula>$D62=0</formula>
    </cfRule>
  </conditionalFormatting>
  <conditionalFormatting sqref="K62:K65">
    <cfRule type="expression" dxfId="269" priority="127">
      <formula>$D62=0</formula>
    </cfRule>
  </conditionalFormatting>
  <conditionalFormatting sqref="K50:K54">
    <cfRule type="expression" dxfId="268" priority="114">
      <formula>$D50=0</formula>
    </cfRule>
  </conditionalFormatting>
  <conditionalFormatting sqref="E52">
    <cfRule type="expression" dxfId="267" priority="121">
      <formula>$D52=0</formula>
    </cfRule>
  </conditionalFormatting>
  <conditionalFormatting sqref="C147:C151">
    <cfRule type="expression" dxfId="266" priority="75">
      <formula>$D147=0</formula>
    </cfRule>
  </conditionalFormatting>
  <conditionalFormatting sqref="J50:J54">
    <cfRule type="expression" dxfId="265" priority="115">
      <formula>$D50=0</formula>
    </cfRule>
  </conditionalFormatting>
  <conditionalFormatting sqref="B129">
    <cfRule type="expression" dxfId="264" priority="85">
      <formula>E129="yes"</formula>
    </cfRule>
  </conditionalFormatting>
  <conditionalFormatting sqref="E3">
    <cfRule type="colorScale" priority="72">
      <colorScale>
        <cfvo type="num" val="0"/>
        <cfvo type="num" val="1"/>
        <color rgb="FFF7ABAB"/>
        <color theme="9" tint="0.39997558519241921"/>
      </colorScale>
    </cfRule>
    <cfRule type="iconSet" priority="73">
      <iconSet iconSet="3Symbols">
        <cfvo type="percent" val="0"/>
        <cfvo type="num" val="0.33"/>
        <cfvo type="num" val="1"/>
      </iconSet>
    </cfRule>
  </conditionalFormatting>
  <conditionalFormatting sqref="E17">
    <cfRule type="colorScale" priority="70">
      <colorScale>
        <cfvo type="num" val="0"/>
        <cfvo type="num" val="1"/>
        <color rgb="FFF7ABAB"/>
        <color theme="9" tint="0.39997558519241921"/>
      </colorScale>
    </cfRule>
    <cfRule type="iconSet" priority="71">
      <iconSet iconSet="3Symbols">
        <cfvo type="percent" val="0"/>
        <cfvo type="num" val="0.33"/>
        <cfvo type="num" val="1"/>
      </iconSet>
    </cfRule>
  </conditionalFormatting>
  <conditionalFormatting sqref="E31">
    <cfRule type="colorScale" priority="68">
      <colorScale>
        <cfvo type="num" val="0"/>
        <cfvo type="num" val="1"/>
        <color rgb="FFF7ABAB"/>
        <color theme="9" tint="0.39997558519241921"/>
      </colorScale>
    </cfRule>
    <cfRule type="iconSet" priority="69">
      <iconSet iconSet="3Symbols">
        <cfvo type="percent" val="0"/>
        <cfvo type="num" val="0.33"/>
        <cfvo type="num" val="1"/>
      </iconSet>
    </cfRule>
  </conditionalFormatting>
  <conditionalFormatting sqref="E45">
    <cfRule type="colorScale" priority="66">
      <colorScale>
        <cfvo type="num" val="0"/>
        <cfvo type="num" val="1"/>
        <color rgb="FFF7ABAB"/>
        <color theme="9" tint="0.39997558519241921"/>
      </colorScale>
    </cfRule>
    <cfRule type="iconSet" priority="67">
      <iconSet iconSet="3Symbols">
        <cfvo type="percent" val="0"/>
        <cfvo type="num" val="0.33"/>
        <cfvo type="num" val="1"/>
      </iconSet>
    </cfRule>
  </conditionalFormatting>
  <conditionalFormatting sqref="E71">
    <cfRule type="colorScale" priority="62">
      <colorScale>
        <cfvo type="num" val="0"/>
        <cfvo type="num" val="1"/>
        <color rgb="FFF7ABAB"/>
        <color theme="9" tint="0.39997558519241921"/>
      </colorScale>
    </cfRule>
    <cfRule type="iconSet" priority="63">
      <iconSet iconSet="3Symbols">
        <cfvo type="percent" val="0"/>
        <cfvo type="num" val="0.33"/>
        <cfvo type="num" val="1"/>
      </iconSet>
    </cfRule>
  </conditionalFormatting>
  <conditionalFormatting sqref="E85">
    <cfRule type="colorScale" priority="60">
      <colorScale>
        <cfvo type="num" val="0"/>
        <cfvo type="num" val="1"/>
        <color rgb="FFF7ABAB"/>
        <color theme="9" tint="0.39997558519241921"/>
      </colorScale>
    </cfRule>
    <cfRule type="iconSet" priority="61">
      <iconSet iconSet="3Symbols">
        <cfvo type="percent" val="0"/>
        <cfvo type="num" val="0.33"/>
        <cfvo type="num" val="1"/>
      </iconSet>
    </cfRule>
  </conditionalFormatting>
  <conditionalFormatting sqref="E100">
    <cfRule type="colorScale" priority="58">
      <colorScale>
        <cfvo type="num" val="0"/>
        <cfvo type="num" val="1"/>
        <color rgb="FFF7ABAB"/>
        <color theme="9" tint="0.39997558519241921"/>
      </colorScale>
    </cfRule>
    <cfRule type="iconSet" priority="59">
      <iconSet iconSet="3Symbols">
        <cfvo type="percent" val="0"/>
        <cfvo type="num" val="0.33"/>
        <cfvo type="num" val="1"/>
      </iconSet>
    </cfRule>
  </conditionalFormatting>
  <conditionalFormatting sqref="E114">
    <cfRule type="colorScale" priority="56">
      <colorScale>
        <cfvo type="num" val="0"/>
        <cfvo type="num" val="1"/>
        <color rgb="FFF7ABAB"/>
        <color theme="9" tint="0.39997558519241921"/>
      </colorScale>
    </cfRule>
    <cfRule type="iconSet" priority="57">
      <iconSet iconSet="3Symbols">
        <cfvo type="percent" val="0"/>
        <cfvo type="num" val="0.33"/>
        <cfvo type="num" val="1"/>
      </iconSet>
    </cfRule>
  </conditionalFormatting>
  <conditionalFormatting sqref="E128">
    <cfRule type="colorScale" priority="54">
      <colorScale>
        <cfvo type="num" val="0"/>
        <cfvo type="num" val="1"/>
        <color rgb="FFF7ABAB"/>
        <color theme="9" tint="0.39997558519241921"/>
      </colorScale>
    </cfRule>
    <cfRule type="iconSet" priority="55">
      <iconSet iconSet="3Symbols">
        <cfvo type="percent" val="0"/>
        <cfvo type="num" val="0.33"/>
        <cfvo type="num" val="1"/>
      </iconSet>
    </cfRule>
  </conditionalFormatting>
  <conditionalFormatting sqref="E142">
    <cfRule type="colorScale" priority="52">
      <colorScale>
        <cfvo type="num" val="0"/>
        <cfvo type="num" val="1"/>
        <color rgb="FFF7ABAB"/>
        <color theme="9" tint="0.39997558519241921"/>
      </colorScale>
    </cfRule>
    <cfRule type="iconSet" priority="53">
      <iconSet iconSet="3Symbols">
        <cfvo type="percent" val="0"/>
        <cfvo type="num" val="0.33"/>
        <cfvo type="num" val="1"/>
      </iconSet>
    </cfRule>
  </conditionalFormatting>
  <conditionalFormatting sqref="G133:K137">
    <cfRule type="expression" dxfId="263" priority="51">
      <formula>$D133=0</formula>
    </cfRule>
  </conditionalFormatting>
  <conditionalFormatting sqref="C133:D133 C134:C137">
    <cfRule type="expression" dxfId="262" priority="50">
      <formula>$D133=0</formula>
    </cfRule>
  </conditionalFormatting>
  <conditionalFormatting sqref="E133 E137">
    <cfRule type="expression" dxfId="261" priority="49">
      <formula>$D133=0</formula>
    </cfRule>
  </conditionalFormatting>
  <conditionalFormatting sqref="F133:F137">
    <cfRule type="expression" dxfId="260" priority="47">
      <formula>$D133=0</formula>
    </cfRule>
  </conditionalFormatting>
  <conditionalFormatting sqref="E147:K151">
    <cfRule type="expression" dxfId="259" priority="31">
      <formula>$D147=0</formula>
    </cfRule>
  </conditionalFormatting>
  <conditionalFormatting sqref="E105">
    <cfRule type="expression" dxfId="258" priority="14">
      <formula>$D105=0</formula>
    </cfRule>
  </conditionalFormatting>
  <conditionalFormatting sqref="E90">
    <cfRule type="expression" dxfId="257" priority="11">
      <formula>$D90=0</formula>
    </cfRule>
  </conditionalFormatting>
  <conditionalFormatting sqref="F90:F93">
    <cfRule type="expression" dxfId="256" priority="10">
      <formula>$D90=0</formula>
    </cfRule>
  </conditionalFormatting>
  <conditionalFormatting sqref="G36:K38">
    <cfRule type="expression" dxfId="255" priority="9">
      <formula>$D36=0</formula>
    </cfRule>
  </conditionalFormatting>
  <conditionalFormatting sqref="E36">
    <cfRule type="expression" dxfId="254" priority="8">
      <formula>$D36=0</formula>
    </cfRule>
  </conditionalFormatting>
  <conditionalFormatting sqref="F36:F38">
    <cfRule type="expression" dxfId="253" priority="7">
      <formula>$D36=0</formula>
    </cfRule>
  </conditionalFormatting>
  <conditionalFormatting sqref="G22:K25">
    <cfRule type="expression" dxfId="252" priority="6">
      <formula>$D22=0</formula>
    </cfRule>
  </conditionalFormatting>
  <conditionalFormatting sqref="C108:D108">
    <cfRule type="expression" dxfId="251" priority="33">
      <formula>$D108=0</formula>
    </cfRule>
  </conditionalFormatting>
  <conditionalFormatting sqref="G8:K12">
    <cfRule type="expression" dxfId="250" priority="3">
      <formula>$D8=0</formula>
    </cfRule>
  </conditionalFormatting>
  <conditionalFormatting sqref="E119 E123">
    <cfRule type="expression" dxfId="249" priority="17">
      <formula>$D119=0</formula>
    </cfRule>
  </conditionalFormatting>
  <conditionalFormatting sqref="D77:D78">
    <cfRule type="expression" dxfId="248" priority="30">
      <formula>$D77=0</formula>
    </cfRule>
  </conditionalFormatting>
  <conditionalFormatting sqref="D77:D78">
    <cfRule type="expression" dxfId="247" priority="29">
      <formula>$D77=0</formula>
    </cfRule>
  </conditionalFormatting>
  <conditionalFormatting sqref="D93:D94">
    <cfRule type="expression" dxfId="246" priority="28">
      <formula>$D93=0</formula>
    </cfRule>
  </conditionalFormatting>
  <conditionalFormatting sqref="D93:D94">
    <cfRule type="expression" dxfId="245" priority="27">
      <formula>$D93=0</formula>
    </cfRule>
  </conditionalFormatting>
  <conditionalFormatting sqref="D105:D107">
    <cfRule type="expression" dxfId="244" priority="26">
      <formula>$D105=0</formula>
    </cfRule>
  </conditionalFormatting>
  <conditionalFormatting sqref="D105:D107">
    <cfRule type="expression" dxfId="243" priority="25">
      <formula>$D105=0</formula>
    </cfRule>
  </conditionalFormatting>
  <conditionalFormatting sqref="D121:D123">
    <cfRule type="expression" dxfId="242" priority="24">
      <formula>$D121=0</formula>
    </cfRule>
  </conditionalFormatting>
  <conditionalFormatting sqref="D121:D123">
    <cfRule type="expression" dxfId="241" priority="23">
      <formula>$D121=0</formula>
    </cfRule>
  </conditionalFormatting>
  <conditionalFormatting sqref="D134:D137">
    <cfRule type="expression" dxfId="240" priority="22">
      <formula>$D134=0</formula>
    </cfRule>
  </conditionalFormatting>
  <conditionalFormatting sqref="D134:D137">
    <cfRule type="expression" dxfId="239" priority="21">
      <formula>$D134=0</formula>
    </cfRule>
  </conditionalFormatting>
  <conditionalFormatting sqref="D147:D151">
    <cfRule type="expression" dxfId="238" priority="20">
      <formula>$D147=0</formula>
    </cfRule>
  </conditionalFormatting>
  <conditionalFormatting sqref="D147:D151">
    <cfRule type="expression" dxfId="237" priority="19">
      <formula>$D147=0</formula>
    </cfRule>
  </conditionalFormatting>
  <conditionalFormatting sqref="G119:K123">
    <cfRule type="expression" dxfId="236" priority="18">
      <formula>$D119=0</formula>
    </cfRule>
  </conditionalFormatting>
  <conditionalFormatting sqref="F119:F123">
    <cfRule type="expression" dxfId="235" priority="16">
      <formula>$D119=0</formula>
    </cfRule>
  </conditionalFormatting>
  <conditionalFormatting sqref="G105:K108">
    <cfRule type="expression" dxfId="234" priority="15">
      <formula>$D105=0</formula>
    </cfRule>
  </conditionalFormatting>
  <conditionalFormatting sqref="F105:F108">
    <cfRule type="expression" dxfId="233" priority="13">
      <formula>$D105=0</formula>
    </cfRule>
  </conditionalFormatting>
  <conditionalFormatting sqref="G90:K93">
    <cfRule type="expression" dxfId="232" priority="12">
      <formula>$D90=0</formula>
    </cfRule>
  </conditionalFormatting>
  <conditionalFormatting sqref="E22 E25">
    <cfRule type="expression" dxfId="231" priority="5">
      <formula>$D22=0</formula>
    </cfRule>
  </conditionalFormatting>
  <conditionalFormatting sqref="F22:F25">
    <cfRule type="expression" dxfId="230" priority="4">
      <formula>$D22=0</formula>
    </cfRule>
  </conditionalFormatting>
  <conditionalFormatting sqref="E8 E11:E12">
    <cfRule type="expression" dxfId="229" priority="2">
      <formula>$D8=0</formula>
    </cfRule>
  </conditionalFormatting>
  <conditionalFormatting sqref="F8:F12">
    <cfRule type="expression" dxfId="228" priority="1">
      <formula>$D8=0</formula>
    </cfRule>
  </conditionalFormatting>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123"/>
  <sheetViews>
    <sheetView zoomScale="60" zoomScaleNormal="60" workbookViewId="0">
      <pane ySplit="1" topLeftCell="A2" activePane="bottomLeft" state="frozen"/>
      <selection pane="bottomLeft" activeCell="G10" sqref="G10"/>
    </sheetView>
  </sheetViews>
  <sheetFormatPr defaultColWidth="9.453125" defaultRowHeight="14.5" outlineLevelRow="2" x14ac:dyDescent="0.35"/>
  <cols>
    <col min="1" max="1" width="3.453125" style="30" customWidth="1"/>
    <col min="2" max="2" width="5.453125" style="30" customWidth="1"/>
    <col min="3" max="3" width="14.54296875" style="3" customWidth="1"/>
    <col min="4" max="4" width="60.54296875" style="3" customWidth="1"/>
    <col min="5" max="6" width="15.54296875" style="3" customWidth="1"/>
    <col min="7" max="11" width="15.54296875" style="2" customWidth="1"/>
    <col min="12" max="16384" width="9.453125" style="77"/>
  </cols>
  <sheetData>
    <row r="1" spans="1:11" s="80" customFormat="1" ht="37.5" customHeight="1" thickBot="1" x14ac:dyDescent="0.55000000000000004">
      <c r="A1" s="38"/>
      <c r="B1" s="38"/>
      <c r="C1" s="38" t="s">
        <v>407</v>
      </c>
      <c r="D1" s="39" t="s">
        <v>472</v>
      </c>
      <c r="E1" s="40"/>
      <c r="F1" s="40"/>
      <c r="G1" s="41"/>
      <c r="H1" s="41"/>
      <c r="I1" s="41"/>
      <c r="J1" s="41"/>
      <c r="K1" s="41"/>
    </row>
    <row r="2" spans="1:11" ht="26.25" customHeight="1" thickTop="1" thickBot="1" x14ac:dyDescent="0.4">
      <c r="C2" s="30"/>
      <c r="D2" s="30"/>
      <c r="E2" s="30"/>
      <c r="F2" s="30"/>
      <c r="G2" s="30"/>
      <c r="H2" s="30"/>
      <c r="I2" s="30"/>
      <c r="J2" s="30"/>
      <c r="K2" s="30"/>
    </row>
    <row r="3" spans="1:11" ht="17.25" customHeight="1" thickBot="1" x14ac:dyDescent="0.4">
      <c r="C3" s="43" t="s">
        <v>408</v>
      </c>
      <c r="D3" s="37" t="s">
        <v>409</v>
      </c>
      <c r="E3" s="29">
        <f>VLOOKUP(C4,overview_of_services!$B$2:$L$50,11,FALSE)</f>
        <v>1</v>
      </c>
      <c r="F3" s="30"/>
      <c r="G3" s="33"/>
      <c r="H3" s="33"/>
      <c r="I3" s="33"/>
      <c r="J3" s="33"/>
      <c r="K3" s="33"/>
    </row>
    <row r="4" spans="1:11" s="78" customFormat="1" ht="36.75" customHeight="1" thickBot="1" x14ac:dyDescent="0.7">
      <c r="A4" s="30"/>
      <c r="B4" s="47" t="s">
        <v>410</v>
      </c>
      <c r="C4" s="42" t="s">
        <v>211</v>
      </c>
      <c r="D4" s="46" t="str">
        <f>VLOOKUP(C4,overview_of_services!$B$2:$I$50,3,FALSE)</f>
        <v>Supply air flow control at the room level</v>
      </c>
      <c r="E4" s="73"/>
      <c r="F4" s="105" t="s">
        <v>411</v>
      </c>
      <c r="G4" s="145" t="str">
        <f>VLOOKUP(C4,overview_of_services!$B$2:$I$50,2,FALSE)</f>
        <v>Air flow control</v>
      </c>
      <c r="H4" s="145"/>
      <c r="I4" s="105"/>
      <c r="J4" s="27"/>
      <c r="K4" s="27"/>
    </row>
    <row r="5" spans="1:11" ht="5.25" customHeight="1" x14ac:dyDescent="0.35">
      <c r="C5" s="34"/>
      <c r="D5" s="34"/>
      <c r="E5" s="34"/>
      <c r="F5" s="34"/>
      <c r="G5" s="34"/>
      <c r="H5" s="34"/>
      <c r="I5" s="34"/>
      <c r="J5" s="34"/>
      <c r="K5" s="34"/>
    </row>
    <row r="6" spans="1:11" ht="20.25" customHeight="1" outlineLevel="1" x14ac:dyDescent="0.35">
      <c r="C6" s="142" t="s">
        <v>412</v>
      </c>
      <c r="D6" s="142"/>
      <c r="E6" s="144" t="s">
        <v>413</v>
      </c>
      <c r="F6" s="144"/>
      <c r="G6" s="144"/>
      <c r="H6" s="144"/>
      <c r="I6" s="144"/>
      <c r="J6" s="144"/>
      <c r="K6" s="144"/>
    </row>
    <row r="7" spans="1:11" ht="36.75" customHeight="1" outlineLevel="1" thickBot="1" x14ac:dyDescent="0.4">
      <c r="C7" s="143"/>
      <c r="D7" s="143"/>
      <c r="E7" s="35" t="s">
        <v>414</v>
      </c>
      <c r="F7" s="35" t="s">
        <v>415</v>
      </c>
      <c r="G7" s="35" t="s">
        <v>416</v>
      </c>
      <c r="H7" s="35" t="s">
        <v>417</v>
      </c>
      <c r="I7" s="35" t="s">
        <v>406</v>
      </c>
      <c r="J7" s="35" t="s">
        <v>419</v>
      </c>
      <c r="K7" s="35" t="s">
        <v>420</v>
      </c>
    </row>
    <row r="8" spans="1:11" s="78" customFormat="1" ht="35.25" customHeight="1" outlineLevel="1" thickTop="1" x14ac:dyDescent="0.35">
      <c r="A8" s="30"/>
      <c r="B8" s="30"/>
      <c r="C8" s="44" t="s">
        <v>421</v>
      </c>
      <c r="D8" s="29" t="str">
        <f>VLOOKUP(C4,overview_of_services!$B$2:$I$50,4,FALSE)</f>
        <v>No ventilation system or manual control</v>
      </c>
      <c r="E8" s="36">
        <v>0</v>
      </c>
      <c r="F8" s="36">
        <v>0</v>
      </c>
      <c r="G8" s="36">
        <v>0</v>
      </c>
      <c r="H8" s="36">
        <v>0</v>
      </c>
      <c r="I8" s="36">
        <v>0</v>
      </c>
      <c r="J8" s="36">
        <v>0</v>
      </c>
      <c r="K8" s="36">
        <v>0</v>
      </c>
    </row>
    <row r="9" spans="1:11" s="78" customFormat="1" ht="35.25" customHeight="1" outlineLevel="1" x14ac:dyDescent="0.35">
      <c r="A9" s="30"/>
      <c r="B9" s="30"/>
      <c r="C9" s="45" t="s">
        <v>422</v>
      </c>
      <c r="D9" s="1" t="str">
        <f>VLOOKUP(C4,overview_of_services!$B$2:$I$50,5,FALSE)</f>
        <v>Clock control</v>
      </c>
      <c r="E9" s="36">
        <v>1</v>
      </c>
      <c r="F9" s="36">
        <v>0</v>
      </c>
      <c r="G9" s="36">
        <v>1</v>
      </c>
      <c r="H9" s="36">
        <v>1</v>
      </c>
      <c r="I9" s="36">
        <v>1</v>
      </c>
      <c r="J9" s="36">
        <v>0</v>
      </c>
      <c r="K9" s="36">
        <v>0</v>
      </c>
    </row>
    <row r="10" spans="1:11" s="78" customFormat="1" ht="45" customHeight="1" outlineLevel="1" x14ac:dyDescent="0.35">
      <c r="A10" s="30"/>
      <c r="B10" s="30"/>
      <c r="C10" s="45" t="s">
        <v>423</v>
      </c>
      <c r="D10" s="1" t="str">
        <f>VLOOKUP(C4,overview_of_services!$B$2:$I$50,6,FALSE)</f>
        <v>Occupancy detection control</v>
      </c>
      <c r="E10" s="36">
        <v>1</v>
      </c>
      <c r="F10" s="36">
        <v>0</v>
      </c>
      <c r="G10" s="36">
        <v>2</v>
      </c>
      <c r="H10" s="36">
        <v>2</v>
      </c>
      <c r="I10" s="36">
        <v>2</v>
      </c>
      <c r="J10" s="36">
        <v>0</v>
      </c>
      <c r="K10" s="36">
        <v>0</v>
      </c>
    </row>
    <row r="11" spans="1:11" s="78" customFormat="1" ht="35.25" customHeight="1" outlineLevel="1" x14ac:dyDescent="0.35">
      <c r="A11" s="30"/>
      <c r="B11" s="30"/>
      <c r="C11" s="45" t="s">
        <v>424</v>
      </c>
      <c r="D11" s="1" t="str">
        <f>VLOOKUP(C4,overview_of_services!$B$2:$I$50,7,FALSE)</f>
        <v>Central Demand Control based on air quality sensors (CO2, VOC, humidity, ...)</v>
      </c>
      <c r="E11" s="36">
        <v>2</v>
      </c>
      <c r="F11" s="36">
        <v>0</v>
      </c>
      <c r="G11" s="36">
        <v>3</v>
      </c>
      <c r="H11" s="36">
        <v>3</v>
      </c>
      <c r="I11" s="36">
        <v>3</v>
      </c>
      <c r="J11" s="36">
        <v>0</v>
      </c>
      <c r="K11" s="36">
        <v>0</v>
      </c>
    </row>
    <row r="12" spans="1:11" s="78" customFormat="1" ht="35.25" customHeight="1" outlineLevel="1" x14ac:dyDescent="0.35">
      <c r="A12" s="30"/>
      <c r="B12" s="30"/>
      <c r="C12" s="45" t="s">
        <v>425</v>
      </c>
      <c r="D12" s="1" t="str">
        <f>VLOOKUP(C4,overview_of_services!$B$2:$I$50,8,FALSE)</f>
        <v>Local Demand Control based on air quality sensors (CO2, VOC,...) with local flow from/to the zone regulated by dampers</v>
      </c>
      <c r="E12" s="36">
        <v>3</v>
      </c>
      <c r="F12" s="36">
        <v>0</v>
      </c>
      <c r="G12" s="36">
        <v>3</v>
      </c>
      <c r="H12" s="36">
        <v>3</v>
      </c>
      <c r="I12" s="36">
        <v>3</v>
      </c>
      <c r="J12" s="36">
        <v>0</v>
      </c>
      <c r="K12" s="36">
        <v>0</v>
      </c>
    </row>
    <row r="13" spans="1:11" s="78" customFormat="1" ht="6" hidden="1" customHeight="1" outlineLevel="2" x14ac:dyDescent="0.35">
      <c r="A13" s="30"/>
      <c r="B13" s="30"/>
      <c r="C13" s="31"/>
      <c r="D13" s="31"/>
      <c r="E13" s="32"/>
      <c r="F13" s="32"/>
      <c r="G13" s="32"/>
      <c r="H13" s="32"/>
      <c r="I13" s="32"/>
      <c r="J13" s="32"/>
      <c r="K13" s="32"/>
    </row>
    <row r="14" spans="1:11" s="78" customFormat="1" ht="30.75" hidden="1" customHeight="1" outlineLevel="2" x14ac:dyDescent="0.35">
      <c r="A14" s="30"/>
      <c r="B14" s="30"/>
      <c r="C14" s="28"/>
      <c r="D14" s="28" t="s">
        <v>426</v>
      </c>
      <c r="E14" s="4" t="s">
        <v>434</v>
      </c>
      <c r="F14" s="6" t="s">
        <v>434</v>
      </c>
      <c r="G14" s="6" t="s">
        <v>434</v>
      </c>
      <c r="H14" s="6" t="s">
        <v>434</v>
      </c>
      <c r="I14" s="6" t="s">
        <v>434</v>
      </c>
      <c r="J14" s="6" t="s">
        <v>434</v>
      </c>
      <c r="K14" s="6" t="s">
        <v>434</v>
      </c>
    </row>
    <row r="15" spans="1:11" s="78" customFormat="1" ht="30.75" hidden="1" customHeight="1" outlineLevel="2" x14ac:dyDescent="0.35">
      <c r="A15" s="30"/>
      <c r="B15" s="30"/>
      <c r="C15" s="28"/>
      <c r="D15" s="28" t="s">
        <v>427</v>
      </c>
      <c r="E15" s="4" t="s">
        <v>68</v>
      </c>
      <c r="F15" s="5"/>
      <c r="G15" s="6"/>
      <c r="H15" s="6"/>
      <c r="I15" s="6"/>
      <c r="J15" s="6"/>
      <c r="K15" s="6"/>
    </row>
    <row r="16" spans="1:11" ht="20.25" customHeight="1" outlineLevel="1" collapsed="1" x14ac:dyDescent="0.35">
      <c r="C16" s="30"/>
      <c r="D16" s="30"/>
      <c r="E16" s="30"/>
      <c r="F16" s="30"/>
      <c r="G16" s="33"/>
      <c r="H16" s="33"/>
      <c r="I16" s="33"/>
      <c r="J16" s="33"/>
      <c r="K16" s="33"/>
    </row>
    <row r="17" spans="1:11" ht="5.25" customHeight="1" thickBot="1" x14ac:dyDescent="0.4">
      <c r="C17" s="34"/>
      <c r="D17" s="34"/>
      <c r="E17" s="34"/>
      <c r="F17" s="34"/>
      <c r="G17" s="34"/>
      <c r="H17" s="34"/>
      <c r="I17" s="34"/>
      <c r="J17" s="34"/>
      <c r="K17" s="34"/>
    </row>
    <row r="18" spans="1:11" ht="20.25" hidden="1" customHeight="1" outlineLevel="1" x14ac:dyDescent="0.35">
      <c r="C18" s="142" t="s">
        <v>412</v>
      </c>
      <c r="D18" s="142"/>
      <c r="E18" s="144" t="s">
        <v>413</v>
      </c>
      <c r="F18" s="144"/>
      <c r="G18" s="144"/>
      <c r="H18" s="144"/>
      <c r="I18" s="144"/>
      <c r="J18" s="144"/>
      <c r="K18" s="144"/>
    </row>
    <row r="19" spans="1:11" ht="36.75" hidden="1" customHeight="1" outlineLevel="1" x14ac:dyDescent="0.35">
      <c r="C19" s="143"/>
      <c r="D19" s="143"/>
      <c r="E19" s="35" t="s">
        <v>414</v>
      </c>
      <c r="F19" s="35" t="s">
        <v>415</v>
      </c>
      <c r="G19" s="35" t="s">
        <v>416</v>
      </c>
      <c r="H19" s="35" t="s">
        <v>417</v>
      </c>
      <c r="I19" s="35" t="s">
        <v>406</v>
      </c>
      <c r="J19" s="35" t="s">
        <v>419</v>
      </c>
      <c r="K19" s="35" t="s">
        <v>420</v>
      </c>
    </row>
    <row r="20" spans="1:11" s="78" customFormat="1" ht="35.25" hidden="1" customHeight="1" outlineLevel="1" x14ac:dyDescent="0.35">
      <c r="A20" s="30"/>
      <c r="B20" s="30"/>
      <c r="C20" s="44" t="s">
        <v>421</v>
      </c>
      <c r="D20" s="29" t="e">
        <f>VLOOKUP(#REF!,overview_of_services!$B$2:$I$50,4,FALSE)</f>
        <v>#REF!</v>
      </c>
      <c r="E20" s="36">
        <v>0</v>
      </c>
      <c r="F20" s="36">
        <v>0</v>
      </c>
      <c r="G20" s="36">
        <v>0</v>
      </c>
      <c r="H20" s="36">
        <v>0</v>
      </c>
      <c r="I20" s="36">
        <v>0</v>
      </c>
      <c r="J20" s="36">
        <v>0</v>
      </c>
      <c r="K20" s="36">
        <v>0</v>
      </c>
    </row>
    <row r="21" spans="1:11" s="78" customFormat="1" ht="35.25" hidden="1" customHeight="1" outlineLevel="1" x14ac:dyDescent="0.35">
      <c r="A21" s="30"/>
      <c r="B21" s="30"/>
      <c r="C21" s="45" t="s">
        <v>422</v>
      </c>
      <c r="D21" s="1" t="e">
        <f>VLOOKUP(#REF!,overview_of_services!$B$2:$I$50,5,FALSE)</f>
        <v>#REF!</v>
      </c>
      <c r="E21" s="36" t="s">
        <v>430</v>
      </c>
      <c r="F21" s="36">
        <v>0</v>
      </c>
      <c r="G21" s="36" t="s">
        <v>430</v>
      </c>
      <c r="H21" s="36" t="s">
        <v>430</v>
      </c>
      <c r="I21" s="36" t="s">
        <v>430</v>
      </c>
      <c r="J21" s="36">
        <v>0</v>
      </c>
      <c r="K21" s="36">
        <v>0</v>
      </c>
    </row>
    <row r="22" spans="1:11" s="78" customFormat="1" ht="35.25" hidden="1" customHeight="1" outlineLevel="1" x14ac:dyDescent="0.35">
      <c r="A22" s="30"/>
      <c r="B22" s="30"/>
      <c r="C22" s="45" t="s">
        <v>423</v>
      </c>
      <c r="D22" s="1" t="e">
        <f>VLOOKUP(#REF!,overview_of_services!$B$2:$I$50,6,FALSE)</f>
        <v>#REF!</v>
      </c>
      <c r="E22" s="36" t="s">
        <v>430</v>
      </c>
      <c r="F22" s="36">
        <v>0</v>
      </c>
      <c r="G22" s="48" t="s">
        <v>431</v>
      </c>
      <c r="H22" s="48" t="s">
        <v>431</v>
      </c>
      <c r="I22" s="48" t="s">
        <v>431</v>
      </c>
      <c r="J22" s="36">
        <v>0</v>
      </c>
      <c r="K22" s="36">
        <v>0</v>
      </c>
    </row>
    <row r="23" spans="1:11" s="78" customFormat="1" ht="35.25" hidden="1" customHeight="1" outlineLevel="1" x14ac:dyDescent="0.35">
      <c r="A23" s="30"/>
      <c r="B23" s="30"/>
      <c r="C23" s="45" t="s">
        <v>424</v>
      </c>
      <c r="D23" s="1" t="e">
        <f>VLOOKUP(#REF!,overview_of_services!$B$2:$I$50,7,FALSE)</f>
        <v>#REF!</v>
      </c>
      <c r="E23" s="48" t="s">
        <v>431</v>
      </c>
      <c r="F23" s="36">
        <v>0</v>
      </c>
      <c r="G23" s="48" t="s">
        <v>431</v>
      </c>
      <c r="H23" s="48" t="s">
        <v>431</v>
      </c>
      <c r="I23" s="48" t="s">
        <v>431</v>
      </c>
      <c r="J23" s="36">
        <v>0</v>
      </c>
      <c r="K23" s="36">
        <v>0</v>
      </c>
    </row>
    <row r="24" spans="1:11" s="78" customFormat="1" ht="35.25" hidden="1" customHeight="1" outlineLevel="1" x14ac:dyDescent="0.35">
      <c r="A24" s="30"/>
      <c r="B24" s="30"/>
      <c r="C24" s="45" t="s">
        <v>425</v>
      </c>
      <c r="D24" s="1" t="e">
        <f>VLOOKUP(#REF!,overview_of_services!$B$2:$I$50,8,FALSE)</f>
        <v>#REF!</v>
      </c>
      <c r="E24" s="48"/>
      <c r="F24" s="36"/>
      <c r="G24" s="48"/>
      <c r="H24" s="48"/>
      <c r="I24" s="36"/>
      <c r="J24" s="36"/>
      <c r="K24" s="36"/>
    </row>
    <row r="25" spans="1:11" s="78" customFormat="1" ht="6" hidden="1" customHeight="1" outlineLevel="2" x14ac:dyDescent="0.35">
      <c r="A25" s="30"/>
      <c r="B25" s="30"/>
      <c r="C25" s="31"/>
      <c r="D25" s="31"/>
      <c r="E25" s="32"/>
      <c r="F25" s="32"/>
      <c r="G25" s="32"/>
      <c r="H25" s="32"/>
      <c r="I25" s="32"/>
      <c r="J25" s="32"/>
      <c r="K25" s="32"/>
    </row>
    <row r="26" spans="1:11" s="78" customFormat="1" ht="30.75" hidden="1" customHeight="1" outlineLevel="2" x14ac:dyDescent="0.35">
      <c r="A26" s="30"/>
      <c r="B26" s="30"/>
      <c r="C26" s="28"/>
      <c r="D26" s="28" t="s">
        <v>426</v>
      </c>
      <c r="E26" s="4" t="s">
        <v>434</v>
      </c>
      <c r="F26" s="6" t="s">
        <v>434</v>
      </c>
      <c r="G26" s="6" t="s">
        <v>434</v>
      </c>
      <c r="H26" s="6" t="s">
        <v>434</v>
      </c>
      <c r="I26" s="6" t="s">
        <v>434</v>
      </c>
      <c r="J26" s="6" t="s">
        <v>434</v>
      </c>
      <c r="K26" s="6" t="s">
        <v>434</v>
      </c>
    </row>
    <row r="27" spans="1:11" s="78" customFormat="1" ht="30.75" hidden="1" customHeight="1" outlineLevel="2" x14ac:dyDescent="0.35">
      <c r="A27" s="30"/>
      <c r="B27" s="30"/>
      <c r="C27" s="28"/>
      <c r="D27" s="28" t="s">
        <v>427</v>
      </c>
      <c r="E27" s="4" t="s">
        <v>68</v>
      </c>
      <c r="F27" s="5"/>
      <c r="G27" s="6"/>
      <c r="H27" s="6"/>
      <c r="I27" s="6"/>
      <c r="J27" s="6"/>
      <c r="K27" s="6"/>
    </row>
    <row r="28" spans="1:11" ht="20.25" hidden="1" customHeight="1" outlineLevel="1" collapsed="1" x14ac:dyDescent="0.35">
      <c r="C28" s="30"/>
      <c r="D28" s="30"/>
      <c r="E28" s="30"/>
      <c r="F28" s="30"/>
      <c r="G28" s="33"/>
      <c r="H28" s="33"/>
      <c r="I28" s="33"/>
      <c r="J28" s="33"/>
      <c r="K28" s="33"/>
    </row>
    <row r="29" spans="1:11" ht="17.25" customHeight="1" collapsed="1" thickBot="1" x14ac:dyDescent="0.4">
      <c r="C29" s="43" t="s">
        <v>408</v>
      </c>
      <c r="D29" s="37" t="s">
        <v>409</v>
      </c>
      <c r="E29" s="29">
        <f>VLOOKUP(C30,overview_of_services!$B$2:$L$50,11,FALSE)</f>
        <v>1</v>
      </c>
      <c r="F29" s="30"/>
      <c r="G29" s="33"/>
      <c r="H29" s="33"/>
      <c r="I29" s="33"/>
      <c r="J29" s="33"/>
      <c r="K29" s="33"/>
    </row>
    <row r="30" spans="1:11" s="78" customFormat="1" ht="36.75" customHeight="1" thickBot="1" x14ac:dyDescent="0.7">
      <c r="A30" s="30"/>
      <c r="B30" s="47" t="s">
        <v>410</v>
      </c>
      <c r="C30" s="42" t="s">
        <v>219</v>
      </c>
      <c r="D30" s="46" t="str">
        <f>VLOOKUP(C30,overview_of_services!$B$2:$I$50,3,FALSE)</f>
        <v>Air flow or pressure control at the air handler level</v>
      </c>
      <c r="E30" s="73"/>
      <c r="F30" s="105" t="s">
        <v>411</v>
      </c>
      <c r="G30" s="145" t="str">
        <f>VLOOKUP(C30,overview_of_services!$B$2:$I$50,2,FALSE)</f>
        <v>Air flow control</v>
      </c>
      <c r="H30" s="145"/>
      <c r="I30" s="105"/>
      <c r="J30" s="27"/>
      <c r="K30" s="27"/>
    </row>
    <row r="31" spans="1:11" ht="5.25" customHeight="1" x14ac:dyDescent="0.35">
      <c r="C31" s="34"/>
      <c r="D31" s="34"/>
      <c r="E31" s="34"/>
      <c r="F31" s="34"/>
      <c r="G31" s="34"/>
      <c r="H31" s="34"/>
      <c r="I31" s="34"/>
      <c r="J31" s="34"/>
      <c r="K31" s="34"/>
    </row>
    <row r="32" spans="1:11" ht="20.25" customHeight="1" outlineLevel="1" x14ac:dyDescent="0.35">
      <c r="C32" s="142" t="s">
        <v>412</v>
      </c>
      <c r="D32" s="142"/>
      <c r="E32" s="144" t="s">
        <v>413</v>
      </c>
      <c r="F32" s="144"/>
      <c r="G32" s="144"/>
      <c r="H32" s="144"/>
      <c r="I32" s="144"/>
      <c r="J32" s="144"/>
      <c r="K32" s="144"/>
    </row>
    <row r="33" spans="1:11" ht="36.75" customHeight="1" outlineLevel="1" thickBot="1" x14ac:dyDescent="0.4">
      <c r="C33" s="143"/>
      <c r="D33" s="143"/>
      <c r="E33" s="35" t="s">
        <v>414</v>
      </c>
      <c r="F33" s="35" t="s">
        <v>415</v>
      </c>
      <c r="G33" s="35" t="s">
        <v>416</v>
      </c>
      <c r="H33" s="35" t="s">
        <v>417</v>
      </c>
      <c r="I33" s="35" t="s">
        <v>406</v>
      </c>
      <c r="J33" s="35" t="s">
        <v>419</v>
      </c>
      <c r="K33" s="35" t="s">
        <v>420</v>
      </c>
    </row>
    <row r="34" spans="1:11" s="78" customFormat="1" ht="35.25" customHeight="1" outlineLevel="1" thickTop="1" x14ac:dyDescent="0.35">
      <c r="A34" s="30"/>
      <c r="B34" s="30"/>
      <c r="C34" s="44" t="s">
        <v>421</v>
      </c>
      <c r="D34" s="1" t="str">
        <f>VLOOKUP(C30,overview_of_services!$B$2:$I$50,4,FALSE)</f>
        <v>No automatic control: Continuously supplies of air flow for a maximum load of all rooms</v>
      </c>
      <c r="E34" s="36">
        <v>0</v>
      </c>
      <c r="F34" s="36">
        <v>0</v>
      </c>
      <c r="G34" s="36">
        <v>0</v>
      </c>
      <c r="H34" s="36">
        <v>0</v>
      </c>
      <c r="I34" s="36">
        <v>0</v>
      </c>
      <c r="J34" s="36">
        <v>0</v>
      </c>
      <c r="K34" s="36">
        <v>0</v>
      </c>
    </row>
    <row r="35" spans="1:11" s="78" customFormat="1" ht="35.25" customHeight="1" outlineLevel="1" x14ac:dyDescent="0.35">
      <c r="A35" s="30"/>
      <c r="B35" s="30"/>
      <c r="C35" s="45" t="s">
        <v>422</v>
      </c>
      <c r="D35" s="1" t="str">
        <f>VLOOKUP(C30,overview_of_services!$B$2:$I$50,5,FALSE)</f>
        <v>On off time control: Continuously supplies of air flow for a maximum load of all rooms during nominal occupancy time</v>
      </c>
      <c r="E35" s="36">
        <v>1</v>
      </c>
      <c r="F35" s="36">
        <v>0</v>
      </c>
      <c r="G35" s="36">
        <v>0</v>
      </c>
      <c r="H35" s="36">
        <v>0</v>
      </c>
      <c r="I35" s="36">
        <v>0</v>
      </c>
      <c r="J35" s="36">
        <v>0</v>
      </c>
      <c r="K35" s="36">
        <v>0</v>
      </c>
    </row>
    <row r="36" spans="1:11" s="78" customFormat="1" ht="35.25" customHeight="1" outlineLevel="1" x14ac:dyDescent="0.35">
      <c r="A36" s="30"/>
      <c r="B36" s="30"/>
      <c r="C36" s="45" t="s">
        <v>423</v>
      </c>
      <c r="D36" s="1" t="str">
        <f>VLOOKUP(C30,overview_of_services!$B$2:$I$50,6,FALSE)</f>
        <v>Multi-stage control: To reduce the auxiliary energy demand of the fan</v>
      </c>
      <c r="E36" s="48">
        <v>2</v>
      </c>
      <c r="F36" s="36">
        <v>0</v>
      </c>
      <c r="G36" s="36">
        <v>0</v>
      </c>
      <c r="H36" s="36">
        <v>0</v>
      </c>
      <c r="I36" s="36">
        <v>0</v>
      </c>
      <c r="J36" s="36">
        <v>0</v>
      </c>
      <c r="K36" s="36">
        <v>0</v>
      </c>
    </row>
    <row r="37" spans="1:11" s="78" customFormat="1" ht="35.25" customHeight="1" outlineLevel="1" x14ac:dyDescent="0.35">
      <c r="A37" s="30"/>
      <c r="B37" s="30"/>
      <c r="C37" s="45" t="s">
        <v>424</v>
      </c>
      <c r="D37" s="1" t="str">
        <f>VLOOKUP(C30,overview_of_services!$B$2:$I$50,7,FALSE)</f>
        <v>Automatic flow or pressure control without pressure reset: Load dependent supplies of air flow for the demand of all connected rooms.</v>
      </c>
      <c r="E37" s="48">
        <v>3</v>
      </c>
      <c r="F37" s="36">
        <v>0</v>
      </c>
      <c r="G37" s="36">
        <v>0</v>
      </c>
      <c r="H37" s="36">
        <v>0</v>
      </c>
      <c r="I37" s="36">
        <v>0</v>
      </c>
      <c r="J37" s="36">
        <v>0</v>
      </c>
      <c r="K37" s="36">
        <v>0</v>
      </c>
    </row>
    <row r="38" spans="1:11" s="78" customFormat="1" ht="42.75" customHeight="1" outlineLevel="1" x14ac:dyDescent="0.35">
      <c r="A38" s="30"/>
      <c r="B38" s="30"/>
      <c r="C38" s="45" t="s">
        <v>425</v>
      </c>
      <c r="D38" s="1" t="str">
        <f>VLOOKUP(C30,overview_of_services!$B$2:$I$50,8,FALSE)</f>
        <v>Automatic flow or pressure control with pressure reset: Load dependent supplies of air flow for the demand of all connected rooms (for variable air volume systems with VFD).</v>
      </c>
      <c r="E38" s="48">
        <v>3</v>
      </c>
      <c r="F38" s="36">
        <v>0</v>
      </c>
      <c r="G38" s="36">
        <v>0</v>
      </c>
      <c r="H38" s="36">
        <v>0</v>
      </c>
      <c r="I38" s="36">
        <v>0</v>
      </c>
      <c r="J38" s="36">
        <v>0</v>
      </c>
      <c r="K38" s="36">
        <v>0</v>
      </c>
    </row>
    <row r="39" spans="1:11" s="78" customFormat="1" ht="6" hidden="1" customHeight="1" outlineLevel="2" x14ac:dyDescent="0.35">
      <c r="A39" s="30"/>
      <c r="B39" s="30"/>
      <c r="C39" s="31"/>
      <c r="D39" s="31"/>
      <c r="E39" s="32"/>
      <c r="F39" s="32"/>
      <c r="G39" s="32"/>
      <c r="H39" s="32"/>
      <c r="I39" s="32"/>
      <c r="J39" s="32"/>
      <c r="K39" s="32"/>
    </row>
    <row r="40" spans="1:11" s="78" customFormat="1" ht="30.75" hidden="1" customHeight="1" outlineLevel="2" x14ac:dyDescent="0.35">
      <c r="A40" s="30"/>
      <c r="B40" s="30"/>
      <c r="C40" s="28"/>
      <c r="D40" s="28" t="s">
        <v>426</v>
      </c>
      <c r="E40" s="4" t="s">
        <v>434</v>
      </c>
      <c r="F40" s="6" t="s">
        <v>434</v>
      </c>
      <c r="G40" s="6" t="s">
        <v>434</v>
      </c>
      <c r="H40" s="6" t="s">
        <v>434</v>
      </c>
      <c r="I40" s="6" t="s">
        <v>434</v>
      </c>
      <c r="J40" s="6" t="s">
        <v>434</v>
      </c>
      <c r="K40" s="6" t="s">
        <v>434</v>
      </c>
    </row>
    <row r="41" spans="1:11" s="78" customFormat="1" ht="30.75" hidden="1" customHeight="1" outlineLevel="2" x14ac:dyDescent="0.35">
      <c r="A41" s="30"/>
      <c r="B41" s="30"/>
      <c r="C41" s="28"/>
      <c r="D41" s="28" t="s">
        <v>427</v>
      </c>
      <c r="E41" s="4" t="s">
        <v>68</v>
      </c>
      <c r="F41" s="5"/>
      <c r="G41" s="6"/>
      <c r="H41" s="6"/>
      <c r="I41" s="6"/>
      <c r="J41" s="6"/>
      <c r="K41" s="6"/>
    </row>
    <row r="42" spans="1:11" ht="20.25" customHeight="1" outlineLevel="1" collapsed="1" x14ac:dyDescent="0.35">
      <c r="C42" s="30"/>
      <c r="D42" s="30"/>
      <c r="E42" s="30"/>
      <c r="F42" s="30"/>
      <c r="G42" s="33"/>
      <c r="H42" s="33"/>
      <c r="I42" s="33"/>
      <c r="J42" s="33"/>
      <c r="K42" s="33"/>
    </row>
    <row r="43" spans="1:11" ht="20.25" customHeight="1" outlineLevel="1" x14ac:dyDescent="0.35">
      <c r="C43" s="30"/>
      <c r="D43" s="30"/>
      <c r="E43" s="30"/>
      <c r="F43" s="30"/>
      <c r="G43" s="33"/>
      <c r="H43" s="33"/>
      <c r="I43" s="33"/>
      <c r="J43" s="33"/>
      <c r="K43" s="33"/>
    </row>
    <row r="44" spans="1:11" ht="5.25" customHeight="1" thickBot="1" x14ac:dyDescent="0.4">
      <c r="C44" s="34"/>
      <c r="D44" s="34"/>
      <c r="E44" s="34"/>
      <c r="F44" s="34"/>
      <c r="G44" s="34"/>
      <c r="H44" s="34"/>
      <c r="I44" s="34"/>
      <c r="J44" s="34"/>
      <c r="K44" s="34"/>
    </row>
    <row r="45" spans="1:11" ht="20.25" hidden="1" customHeight="1" outlineLevel="1" x14ac:dyDescent="0.35">
      <c r="C45" s="142" t="s">
        <v>412</v>
      </c>
      <c r="D45" s="142"/>
      <c r="E45" s="144" t="s">
        <v>413</v>
      </c>
      <c r="F45" s="144"/>
      <c r="G45" s="144"/>
      <c r="H45" s="144"/>
      <c r="I45" s="144"/>
      <c r="J45" s="144"/>
      <c r="K45" s="144"/>
    </row>
    <row r="46" spans="1:11" ht="36.75" hidden="1" customHeight="1" outlineLevel="1" x14ac:dyDescent="0.35">
      <c r="C46" s="143"/>
      <c r="D46" s="143"/>
      <c r="E46" s="35" t="s">
        <v>414</v>
      </c>
      <c r="F46" s="35" t="s">
        <v>415</v>
      </c>
      <c r="G46" s="35" t="s">
        <v>416</v>
      </c>
      <c r="H46" s="35" t="s">
        <v>417</v>
      </c>
      <c r="I46" s="35" t="s">
        <v>406</v>
      </c>
      <c r="J46" s="35" t="s">
        <v>419</v>
      </c>
      <c r="K46" s="35" t="s">
        <v>420</v>
      </c>
    </row>
    <row r="47" spans="1:11" s="78" customFormat="1" ht="35.25" hidden="1" customHeight="1" outlineLevel="1" x14ac:dyDescent="0.35">
      <c r="A47" s="30"/>
      <c r="B47" s="30"/>
      <c r="C47" s="44" t="s">
        <v>421</v>
      </c>
      <c r="D47" s="29" t="e">
        <f>VLOOKUP(#REF!,overview_of_services!$B$2:$I$50,4,FALSE)</f>
        <v>#REF!</v>
      </c>
      <c r="E47" s="36">
        <v>0</v>
      </c>
      <c r="F47" s="36">
        <v>0</v>
      </c>
      <c r="G47" s="36">
        <v>0</v>
      </c>
      <c r="H47" s="36">
        <v>0</v>
      </c>
      <c r="I47" s="36">
        <v>0</v>
      </c>
      <c r="J47" s="36">
        <v>0</v>
      </c>
      <c r="K47" s="36">
        <v>0</v>
      </c>
    </row>
    <row r="48" spans="1:11" s="78" customFormat="1" ht="35.25" hidden="1" customHeight="1" outlineLevel="1" x14ac:dyDescent="0.35">
      <c r="A48" s="30"/>
      <c r="B48" s="30"/>
      <c r="C48" s="45" t="s">
        <v>422</v>
      </c>
      <c r="D48" s="1" t="e">
        <f>VLOOKUP(#REF!,overview_of_services!$B$2:$I$50,5,FALSE)</f>
        <v>#REF!</v>
      </c>
      <c r="E48" s="36" t="s">
        <v>430</v>
      </c>
      <c r="F48" s="36">
        <v>0</v>
      </c>
      <c r="G48" s="36" t="s">
        <v>430</v>
      </c>
      <c r="H48" s="36" t="s">
        <v>430</v>
      </c>
      <c r="I48" s="36" t="s">
        <v>430</v>
      </c>
      <c r="J48" s="36">
        <v>0</v>
      </c>
      <c r="K48" s="36">
        <v>0</v>
      </c>
    </row>
    <row r="49" spans="1:11" s="78" customFormat="1" ht="35.25" hidden="1" customHeight="1" outlineLevel="1" x14ac:dyDescent="0.35">
      <c r="A49" s="30"/>
      <c r="B49" s="30"/>
      <c r="C49" s="45" t="s">
        <v>423</v>
      </c>
      <c r="D49" s="1" t="e">
        <f>VLOOKUP(#REF!,overview_of_services!$B$2:$I$50,6,FALSE)</f>
        <v>#REF!</v>
      </c>
      <c r="E49" s="36" t="s">
        <v>429</v>
      </c>
      <c r="F49" s="36" t="s">
        <v>429</v>
      </c>
      <c r="G49" s="36" t="s">
        <v>429</v>
      </c>
      <c r="H49" s="36" t="s">
        <v>429</v>
      </c>
      <c r="I49" s="36" t="s">
        <v>429</v>
      </c>
      <c r="J49" s="36" t="s">
        <v>429</v>
      </c>
      <c r="K49" s="36" t="s">
        <v>429</v>
      </c>
    </row>
    <row r="50" spans="1:11" s="78" customFormat="1" ht="35.25" hidden="1" customHeight="1" outlineLevel="1" x14ac:dyDescent="0.35">
      <c r="A50" s="30"/>
      <c r="B50" s="30"/>
      <c r="C50" s="45" t="s">
        <v>424</v>
      </c>
      <c r="D50" s="1" t="e">
        <f>VLOOKUP(#REF!,overview_of_services!$B$2:$I$50,7,FALSE)</f>
        <v>#REF!</v>
      </c>
      <c r="E50" s="36" t="s">
        <v>429</v>
      </c>
      <c r="F50" s="36" t="s">
        <v>429</v>
      </c>
      <c r="G50" s="36" t="s">
        <v>429</v>
      </c>
      <c r="H50" s="36" t="s">
        <v>429</v>
      </c>
      <c r="I50" s="36" t="s">
        <v>429</v>
      </c>
      <c r="J50" s="36" t="s">
        <v>429</v>
      </c>
      <c r="K50" s="36" t="s">
        <v>429</v>
      </c>
    </row>
    <row r="51" spans="1:11" s="78" customFormat="1" ht="35.25" hidden="1" customHeight="1" outlineLevel="1" x14ac:dyDescent="0.35">
      <c r="A51" s="30"/>
      <c r="B51" s="30"/>
      <c r="C51" s="45" t="s">
        <v>425</v>
      </c>
      <c r="D51" s="1" t="e">
        <f>VLOOKUP(#REF!,overview_of_services!$B$2:$I$50,8,FALSE)</f>
        <v>#REF!</v>
      </c>
      <c r="E51" s="48"/>
      <c r="F51" s="36"/>
      <c r="G51" s="48"/>
      <c r="H51" s="48"/>
      <c r="I51" s="36"/>
      <c r="J51" s="36"/>
      <c r="K51" s="36"/>
    </row>
    <row r="52" spans="1:11" s="78" customFormat="1" ht="6" hidden="1" customHeight="1" outlineLevel="2" x14ac:dyDescent="0.35">
      <c r="A52" s="30"/>
      <c r="B52" s="30"/>
      <c r="C52" s="31"/>
      <c r="D52" s="31"/>
      <c r="E52" s="32"/>
      <c r="F52" s="32"/>
      <c r="G52" s="32"/>
      <c r="H52" s="32"/>
      <c r="I52" s="32"/>
      <c r="J52" s="32"/>
      <c r="K52" s="32"/>
    </row>
    <row r="53" spans="1:11" s="78" customFormat="1" ht="30.75" hidden="1" customHeight="1" outlineLevel="2" x14ac:dyDescent="0.35">
      <c r="A53" s="30"/>
      <c r="B53" s="30"/>
      <c r="C53" s="28"/>
      <c r="D53" s="28" t="s">
        <v>426</v>
      </c>
      <c r="E53" s="4" t="s">
        <v>434</v>
      </c>
      <c r="F53" s="6" t="s">
        <v>434</v>
      </c>
      <c r="G53" s="6" t="s">
        <v>434</v>
      </c>
      <c r="H53" s="6" t="s">
        <v>434</v>
      </c>
      <c r="I53" s="6" t="s">
        <v>434</v>
      </c>
      <c r="J53" s="6" t="s">
        <v>434</v>
      </c>
      <c r="K53" s="6" t="s">
        <v>434</v>
      </c>
    </row>
    <row r="54" spans="1:11" s="78" customFormat="1" ht="30.75" hidden="1" customHeight="1" outlineLevel="2" x14ac:dyDescent="0.35">
      <c r="A54" s="30"/>
      <c r="B54" s="30"/>
      <c r="C54" s="28"/>
      <c r="D54" s="28" t="s">
        <v>427</v>
      </c>
      <c r="E54" s="4" t="s">
        <v>68</v>
      </c>
      <c r="F54" s="5"/>
      <c r="G54" s="6"/>
      <c r="H54" s="6"/>
      <c r="I54" s="6"/>
      <c r="J54" s="6"/>
      <c r="K54" s="6"/>
    </row>
    <row r="55" spans="1:11" ht="20.25" hidden="1" customHeight="1" outlineLevel="1" x14ac:dyDescent="0.35">
      <c r="C55" s="30"/>
      <c r="D55" s="30"/>
      <c r="E55" s="30"/>
      <c r="F55" s="30"/>
      <c r="G55" s="33"/>
      <c r="H55" s="33"/>
      <c r="I55" s="33"/>
      <c r="J55" s="33"/>
      <c r="K55" s="33"/>
    </row>
    <row r="56" spans="1:11" ht="17.25" customHeight="1" collapsed="1" thickBot="1" x14ac:dyDescent="0.4">
      <c r="C56" s="43" t="s">
        <v>408</v>
      </c>
      <c r="D56" s="37" t="s">
        <v>409</v>
      </c>
      <c r="E56" s="29">
        <f>VLOOKUP(C57,overview_of_services!$B$2:$L$50,11,FALSE)</f>
        <v>1</v>
      </c>
      <c r="F56" s="30"/>
      <c r="G56" s="33"/>
      <c r="H56" s="33"/>
      <c r="I56" s="33"/>
      <c r="J56" s="33"/>
      <c r="K56" s="33"/>
    </row>
    <row r="57" spans="1:11" s="78" customFormat="1" ht="36.75" customHeight="1" thickBot="1" x14ac:dyDescent="0.7">
      <c r="A57" s="30"/>
      <c r="B57" s="47" t="s">
        <v>410</v>
      </c>
      <c r="C57" s="42" t="s">
        <v>228</v>
      </c>
      <c r="D57" s="46" t="str">
        <f>VLOOKUP(C57,overview_of_services!$B$2:$I$50,3,FALSE)</f>
        <v>Heat recovery control:
prevention of overheating</v>
      </c>
      <c r="E57" s="73"/>
      <c r="F57" s="105" t="s">
        <v>411</v>
      </c>
      <c r="G57" s="145" t="str">
        <f>VLOOKUP(C57,overview_of_services!$B$2:$I$50,2,FALSE)</f>
        <v>Air temperature control</v>
      </c>
      <c r="H57" s="145"/>
      <c r="I57" s="105"/>
      <c r="J57" s="27"/>
      <c r="K57" s="27"/>
    </row>
    <row r="58" spans="1:11" ht="5.25" customHeight="1" x14ac:dyDescent="0.35">
      <c r="C58" s="34"/>
      <c r="D58" s="34"/>
      <c r="E58" s="34"/>
      <c r="F58" s="34"/>
      <c r="G58" s="34"/>
      <c r="H58" s="34"/>
      <c r="I58" s="34"/>
      <c r="J58" s="34"/>
      <c r="K58" s="34"/>
    </row>
    <row r="59" spans="1:11" ht="20.25" customHeight="1" outlineLevel="1" x14ac:dyDescent="0.35">
      <c r="C59" s="142" t="s">
        <v>412</v>
      </c>
      <c r="D59" s="142"/>
      <c r="E59" s="144" t="s">
        <v>413</v>
      </c>
      <c r="F59" s="144"/>
      <c r="G59" s="144"/>
      <c r="H59" s="144"/>
      <c r="I59" s="144"/>
      <c r="J59" s="144"/>
      <c r="K59" s="144"/>
    </row>
    <row r="60" spans="1:11" ht="36.75" customHeight="1" outlineLevel="1" thickBot="1" x14ac:dyDescent="0.4">
      <c r="C60" s="143"/>
      <c r="D60" s="143"/>
      <c r="E60" s="35" t="s">
        <v>414</v>
      </c>
      <c r="F60" s="35" t="s">
        <v>415</v>
      </c>
      <c r="G60" s="35" t="s">
        <v>416</v>
      </c>
      <c r="H60" s="35" t="s">
        <v>417</v>
      </c>
      <c r="I60" s="35" t="s">
        <v>406</v>
      </c>
      <c r="J60" s="35" t="s">
        <v>419</v>
      </c>
      <c r="K60" s="35" t="s">
        <v>420</v>
      </c>
    </row>
    <row r="61" spans="1:11" s="78" customFormat="1" ht="35.25" customHeight="1" outlineLevel="1" thickTop="1" x14ac:dyDescent="0.35">
      <c r="A61" s="30"/>
      <c r="B61" s="30"/>
      <c r="C61" s="44" t="s">
        <v>421</v>
      </c>
      <c r="D61" s="29" t="str">
        <f>VLOOKUP(C57,overview_of_services!$B$2:$I$50,4,FALSE)</f>
        <v>Without overheating control</v>
      </c>
      <c r="E61" s="36">
        <v>0</v>
      </c>
      <c r="F61" s="36">
        <v>0</v>
      </c>
      <c r="G61" s="36">
        <v>0</v>
      </c>
      <c r="H61" s="36">
        <v>0</v>
      </c>
      <c r="I61" s="36">
        <v>0</v>
      </c>
      <c r="J61" s="36">
        <v>0</v>
      </c>
      <c r="K61" s="36">
        <v>0</v>
      </c>
    </row>
    <row r="62" spans="1:11" s="78" customFormat="1" ht="35.25" customHeight="1" outlineLevel="1" x14ac:dyDescent="0.35">
      <c r="A62" s="30"/>
      <c r="B62" s="30"/>
      <c r="C62" s="45" t="s">
        <v>422</v>
      </c>
      <c r="D62" s="1" t="str">
        <f>VLOOKUP(C57,overview_of_services!$B$2:$I$50,5,FALSE)</f>
        <v>Modulate or bypass heat recovery based on sensors in air exhaust</v>
      </c>
      <c r="E62" s="36">
        <v>1</v>
      </c>
      <c r="F62" s="36">
        <v>0</v>
      </c>
      <c r="G62" s="48">
        <v>1</v>
      </c>
      <c r="H62" s="48">
        <v>1</v>
      </c>
      <c r="I62" s="48">
        <v>1</v>
      </c>
      <c r="J62" s="36">
        <v>0</v>
      </c>
      <c r="K62" s="36">
        <v>0</v>
      </c>
    </row>
    <row r="63" spans="1:11" s="78" customFormat="1" ht="35.25" customHeight="1" outlineLevel="1" x14ac:dyDescent="0.35">
      <c r="A63" s="30"/>
      <c r="B63" s="30"/>
      <c r="C63" s="45" t="s">
        <v>423</v>
      </c>
      <c r="D63" s="1" t="str">
        <f>VLOOKUP(C57,overview_of_services!$B$2:$I$50,6,FALSE)</f>
        <v>Modulate or bypass heat recovery based on multiple room temperature sensors or predictive control</v>
      </c>
      <c r="E63" s="36">
        <v>2</v>
      </c>
      <c r="F63" s="36">
        <v>0</v>
      </c>
      <c r="G63" s="48">
        <v>2</v>
      </c>
      <c r="H63" s="48">
        <v>2</v>
      </c>
      <c r="I63" s="48">
        <v>2</v>
      </c>
      <c r="J63" s="36">
        <v>0</v>
      </c>
      <c r="K63" s="36">
        <v>0</v>
      </c>
    </row>
    <row r="64" spans="1:11" s="78" customFormat="1" ht="35.25" customHeight="1" outlineLevel="1" x14ac:dyDescent="0.35">
      <c r="A64" s="30"/>
      <c r="B64" s="30"/>
      <c r="C64" s="45" t="s">
        <v>424</v>
      </c>
      <c r="D64" s="1">
        <f>VLOOKUP(C57,overview_of_services!$B$2:$I$50,7,FALSE)</f>
        <v>0</v>
      </c>
      <c r="E64" s="36" t="s">
        <v>429</v>
      </c>
      <c r="F64" s="36" t="s">
        <v>429</v>
      </c>
      <c r="G64" s="36" t="s">
        <v>429</v>
      </c>
      <c r="H64" s="36" t="s">
        <v>429</v>
      </c>
      <c r="I64" s="36" t="s">
        <v>429</v>
      </c>
      <c r="J64" s="36" t="s">
        <v>429</v>
      </c>
      <c r="K64" s="36" t="s">
        <v>429</v>
      </c>
    </row>
    <row r="65" spans="1:11" s="78" customFormat="1" ht="35.25" customHeight="1" outlineLevel="1" x14ac:dyDescent="0.35">
      <c r="A65" s="30"/>
      <c r="B65" s="30"/>
      <c r="C65" s="45" t="s">
        <v>425</v>
      </c>
      <c r="D65" s="1">
        <f>VLOOKUP(C57,overview_of_services!$B$2:$I$50,8,FALSE)</f>
        <v>0</v>
      </c>
      <c r="E65" s="48"/>
      <c r="F65" s="36"/>
      <c r="G65" s="48"/>
      <c r="H65" s="48"/>
      <c r="I65" s="36"/>
      <c r="J65" s="36"/>
      <c r="K65" s="36"/>
    </row>
    <row r="66" spans="1:11" s="78" customFormat="1" ht="6" hidden="1" customHeight="1" outlineLevel="2" x14ac:dyDescent="0.35">
      <c r="A66" s="30"/>
      <c r="B66" s="30"/>
      <c r="C66" s="31"/>
      <c r="D66" s="31"/>
      <c r="E66" s="32"/>
      <c r="F66" s="32"/>
      <c r="G66" s="32"/>
      <c r="H66" s="32"/>
      <c r="I66" s="32"/>
      <c r="J66" s="32"/>
      <c r="K66" s="32"/>
    </row>
    <row r="67" spans="1:11" s="78" customFormat="1" ht="30.75" hidden="1" customHeight="1" outlineLevel="2" x14ac:dyDescent="0.35">
      <c r="A67" s="30"/>
      <c r="B67" s="30"/>
      <c r="C67" s="28"/>
      <c r="D67" s="28" t="s">
        <v>426</v>
      </c>
      <c r="E67" s="4" t="s">
        <v>434</v>
      </c>
      <c r="F67" s="6" t="s">
        <v>434</v>
      </c>
      <c r="G67" s="6" t="s">
        <v>434</v>
      </c>
      <c r="H67" s="6" t="s">
        <v>434</v>
      </c>
      <c r="I67" s="6" t="s">
        <v>434</v>
      </c>
      <c r="J67" s="6" t="s">
        <v>434</v>
      </c>
      <c r="K67" s="6" t="s">
        <v>434</v>
      </c>
    </row>
    <row r="68" spans="1:11" s="78" customFormat="1" ht="30.75" hidden="1" customHeight="1" outlineLevel="2" x14ac:dyDescent="0.35">
      <c r="A68" s="30"/>
      <c r="B68" s="30"/>
      <c r="C68" s="28"/>
      <c r="D68" s="28" t="s">
        <v>427</v>
      </c>
      <c r="E68" s="4" t="s">
        <v>68</v>
      </c>
      <c r="F68" s="5"/>
      <c r="G68" s="6"/>
      <c r="H68" s="6"/>
      <c r="I68" s="6"/>
      <c r="J68" s="6"/>
      <c r="K68" s="6"/>
    </row>
    <row r="69" spans="1:11" ht="20.25" customHeight="1" outlineLevel="1" collapsed="1" thickBot="1" x14ac:dyDescent="0.4">
      <c r="C69" s="30"/>
      <c r="D69" s="30"/>
      <c r="E69" s="30"/>
      <c r="F69" s="30"/>
      <c r="G69" s="33"/>
      <c r="H69" s="33"/>
      <c r="I69" s="33"/>
      <c r="J69" s="33"/>
      <c r="K69" s="33"/>
    </row>
    <row r="70" spans="1:11" ht="17.25" customHeight="1" thickBot="1" x14ac:dyDescent="0.4">
      <c r="C70" s="43" t="s">
        <v>408</v>
      </c>
      <c r="D70" s="37" t="s">
        <v>409</v>
      </c>
      <c r="E70" s="29">
        <f>VLOOKUP(C71,overview_of_services!$B$2:$L$50,11,FALSE)</f>
        <v>1</v>
      </c>
      <c r="F70" s="30"/>
      <c r="G70" s="33"/>
      <c r="H70" s="33"/>
      <c r="I70" s="33"/>
      <c r="J70" s="33"/>
      <c r="K70" s="33"/>
    </row>
    <row r="71" spans="1:11" s="78" customFormat="1" ht="36.75" customHeight="1" thickBot="1" x14ac:dyDescent="0.7">
      <c r="A71" s="30"/>
      <c r="B71" s="47" t="s">
        <v>410</v>
      </c>
      <c r="C71" s="42" t="s">
        <v>234</v>
      </c>
      <c r="D71" s="46" t="str">
        <f>VLOOKUP(C71,overview_of_services!$B$2:$I$50,3,FALSE)</f>
        <v>Supply air temperature control at the air handling unit level</v>
      </c>
      <c r="E71" s="73"/>
      <c r="F71" s="105" t="s">
        <v>411</v>
      </c>
      <c r="G71" s="145" t="str">
        <f>VLOOKUP(C71,overview_of_services!$B$2:$I$50,2,FALSE)</f>
        <v>Air temperature control</v>
      </c>
      <c r="H71" s="145"/>
      <c r="I71" s="105"/>
      <c r="J71" s="27"/>
      <c r="K71" s="27"/>
    </row>
    <row r="72" spans="1:11" ht="5.25" customHeight="1" x14ac:dyDescent="0.35">
      <c r="C72" s="34"/>
      <c r="D72" s="34"/>
      <c r="E72" s="34"/>
      <c r="F72" s="34"/>
      <c r="G72" s="34"/>
      <c r="H72" s="34"/>
      <c r="I72" s="34"/>
      <c r="J72" s="34"/>
      <c r="K72" s="34"/>
    </row>
    <row r="73" spans="1:11" ht="20.25" customHeight="1" outlineLevel="1" x14ac:dyDescent="0.35">
      <c r="C73" s="142" t="s">
        <v>412</v>
      </c>
      <c r="D73" s="142"/>
      <c r="E73" s="144" t="s">
        <v>413</v>
      </c>
      <c r="F73" s="144"/>
      <c r="G73" s="144"/>
      <c r="H73" s="144"/>
      <c r="I73" s="144"/>
      <c r="J73" s="144"/>
      <c r="K73" s="144"/>
    </row>
    <row r="74" spans="1:11" ht="36.75" customHeight="1" outlineLevel="1" thickBot="1" x14ac:dyDescent="0.4">
      <c r="C74" s="143"/>
      <c r="D74" s="143"/>
      <c r="E74" s="35" t="s">
        <v>414</v>
      </c>
      <c r="F74" s="35" t="s">
        <v>415</v>
      </c>
      <c r="G74" s="35" t="s">
        <v>416</v>
      </c>
      <c r="H74" s="35" t="s">
        <v>417</v>
      </c>
      <c r="I74" s="35" t="s">
        <v>406</v>
      </c>
      <c r="J74" s="35" t="s">
        <v>419</v>
      </c>
      <c r="K74" s="35" t="s">
        <v>420</v>
      </c>
    </row>
    <row r="75" spans="1:11" s="78" customFormat="1" ht="35.25" customHeight="1" outlineLevel="1" thickTop="1" x14ac:dyDescent="0.35">
      <c r="A75" s="30"/>
      <c r="B75" s="30"/>
      <c r="C75" s="44" t="s">
        <v>421</v>
      </c>
      <c r="D75" s="29" t="str">
        <f>VLOOKUP(C71,overview_of_services!$B$2:$I$50,4,FALSE)</f>
        <v>No automatic control</v>
      </c>
      <c r="E75" s="36">
        <v>0</v>
      </c>
      <c r="F75" s="36">
        <v>0</v>
      </c>
      <c r="G75" s="36">
        <v>0</v>
      </c>
      <c r="H75" s="36">
        <v>0</v>
      </c>
      <c r="I75" s="36">
        <v>0</v>
      </c>
      <c r="J75" s="36">
        <v>0</v>
      </c>
      <c r="K75" s="36">
        <v>0</v>
      </c>
    </row>
    <row r="76" spans="1:11" s="78" customFormat="1" ht="41.25" customHeight="1" outlineLevel="1" x14ac:dyDescent="0.35">
      <c r="A76" s="30"/>
      <c r="B76" s="30"/>
      <c r="C76" s="45" t="s">
        <v>422</v>
      </c>
      <c r="D76" s="1" t="str">
        <f>VLOOKUP(C71,overview_of_services!$B$2:$I$50,5,FALSE)</f>
        <v>Constant setpoint: A control loop enables to control the supply air_x000D_
temperature, the setpoint is constant and can only be modified by a manual_x000D_
action</v>
      </c>
      <c r="E76" s="36">
        <v>1</v>
      </c>
      <c r="F76" s="36">
        <v>0</v>
      </c>
      <c r="G76" s="36">
        <v>1</v>
      </c>
      <c r="H76" s="36">
        <v>1</v>
      </c>
      <c r="I76" s="36">
        <v>0</v>
      </c>
      <c r="J76" s="36">
        <v>0</v>
      </c>
      <c r="K76" s="36">
        <v>0</v>
      </c>
    </row>
    <row r="77" spans="1:11" s="78" customFormat="1" ht="35.25" customHeight="1" outlineLevel="1" x14ac:dyDescent="0.35">
      <c r="A77" s="30"/>
      <c r="B77" s="30"/>
      <c r="C77" s="45" t="s">
        <v>423</v>
      </c>
      <c r="D77" s="1" t="str">
        <f>VLOOKUP(C71,overview_of_services!$B$2:$I$50,6,FALSE)</f>
        <v>Variable set point with outdoor temperature compensation</v>
      </c>
      <c r="E77" s="48">
        <v>2</v>
      </c>
      <c r="F77" s="36">
        <v>0</v>
      </c>
      <c r="G77" s="48">
        <v>2</v>
      </c>
      <c r="H77" s="36">
        <v>1</v>
      </c>
      <c r="I77" s="36">
        <v>0</v>
      </c>
      <c r="J77" s="36">
        <v>0</v>
      </c>
      <c r="K77" s="36">
        <v>0</v>
      </c>
    </row>
    <row r="78" spans="1:11" s="78" customFormat="1" ht="42.75" customHeight="1" outlineLevel="1" x14ac:dyDescent="0.35">
      <c r="A78" s="30"/>
      <c r="B78" s="30"/>
      <c r="C78" s="45" t="s">
        <v>424</v>
      </c>
      <c r="D78" s="1" t="str">
        <f>VLOOKUP(C71,overview_of_services!$B$2:$I$50,7,FALSE)</f>
        <v>Variable set point with load dependant compensation. A control loop enables to control the supply air temperature. The setpoint is defined as a function of the loads in the room</v>
      </c>
      <c r="E78" s="48">
        <v>3</v>
      </c>
      <c r="F78" s="36">
        <v>0</v>
      </c>
      <c r="G78" s="48">
        <v>2</v>
      </c>
      <c r="H78" s="36">
        <v>1</v>
      </c>
      <c r="I78" s="36">
        <v>0</v>
      </c>
      <c r="J78" s="36">
        <v>0</v>
      </c>
      <c r="K78" s="36">
        <v>0</v>
      </c>
    </row>
    <row r="79" spans="1:11" s="78" customFormat="1" ht="35.25" customHeight="1" outlineLevel="1" x14ac:dyDescent="0.35">
      <c r="A79" s="30"/>
      <c r="B79" s="30"/>
      <c r="C79" s="45" t="s">
        <v>425</v>
      </c>
      <c r="D79" s="1">
        <f>VLOOKUP(C71,overview_of_services!$B$2:$I$50,8,FALSE)</f>
        <v>0</v>
      </c>
      <c r="E79" s="48"/>
      <c r="F79" s="36"/>
      <c r="G79" s="48"/>
      <c r="H79" s="48"/>
      <c r="I79" s="36"/>
      <c r="J79" s="36"/>
      <c r="K79" s="36"/>
    </row>
    <row r="80" spans="1:11" s="78" customFormat="1" ht="6" hidden="1" customHeight="1" outlineLevel="2" x14ac:dyDescent="0.35">
      <c r="A80" s="30"/>
      <c r="B80" s="30"/>
      <c r="C80" s="31"/>
      <c r="D80" s="31"/>
      <c r="E80" s="32"/>
      <c r="F80" s="32"/>
      <c r="G80" s="32"/>
      <c r="H80" s="32"/>
      <c r="I80" s="32"/>
      <c r="J80" s="32"/>
      <c r="K80" s="32"/>
    </row>
    <row r="81" spans="1:11" s="78" customFormat="1" ht="30.75" hidden="1" customHeight="1" outlineLevel="2" x14ac:dyDescent="0.35">
      <c r="A81" s="30"/>
      <c r="B81" s="30"/>
      <c r="C81" s="28"/>
      <c r="D81" s="28" t="s">
        <v>426</v>
      </c>
      <c r="E81" s="4" t="s">
        <v>434</v>
      </c>
      <c r="F81" s="6" t="s">
        <v>434</v>
      </c>
      <c r="G81" s="6" t="s">
        <v>434</v>
      </c>
      <c r="H81" s="6" t="s">
        <v>434</v>
      </c>
      <c r="I81" s="6" t="s">
        <v>434</v>
      </c>
      <c r="J81" s="6" t="s">
        <v>434</v>
      </c>
      <c r="K81" s="6" t="s">
        <v>434</v>
      </c>
    </row>
    <row r="82" spans="1:11" s="78" customFormat="1" ht="30.75" hidden="1" customHeight="1" outlineLevel="2" x14ac:dyDescent="0.35">
      <c r="A82" s="30"/>
      <c r="B82" s="30"/>
      <c r="C82" s="28"/>
      <c r="D82" s="28" t="s">
        <v>427</v>
      </c>
      <c r="E82" s="4" t="s">
        <v>68</v>
      </c>
      <c r="F82" s="5"/>
      <c r="G82" s="6"/>
      <c r="H82" s="6"/>
      <c r="I82" s="6"/>
      <c r="J82" s="6"/>
      <c r="K82" s="6"/>
    </row>
    <row r="83" spans="1:11" ht="20.25" customHeight="1" outlineLevel="1" collapsed="1" thickBot="1" x14ac:dyDescent="0.4">
      <c r="C83" s="30"/>
      <c r="D83" s="30"/>
      <c r="E83" s="30"/>
      <c r="F83" s="30"/>
      <c r="G83" s="33"/>
      <c r="H83" s="33"/>
      <c r="I83" s="33"/>
      <c r="J83" s="33"/>
      <c r="K83" s="33"/>
    </row>
    <row r="84" spans="1:11" ht="17.25" customHeight="1" thickBot="1" x14ac:dyDescent="0.4">
      <c r="C84" s="43" t="s">
        <v>408</v>
      </c>
      <c r="D84" s="37" t="s">
        <v>409</v>
      </c>
      <c r="E84" s="29">
        <f>VLOOKUP(C85,overview_of_services!$B$2:$L$50,11,FALSE)</f>
        <v>1</v>
      </c>
      <c r="F84" s="30"/>
      <c r="G84" s="33"/>
      <c r="H84" s="33"/>
      <c r="I84" s="33"/>
      <c r="J84" s="33"/>
      <c r="K84" s="33"/>
    </row>
    <row r="85" spans="1:11" s="78" customFormat="1" ht="36.75" customHeight="1" thickBot="1" x14ac:dyDescent="0.7">
      <c r="A85" s="30"/>
      <c r="B85" s="47" t="s">
        <v>410</v>
      </c>
      <c r="C85" s="42" t="s">
        <v>240</v>
      </c>
      <c r="D85" s="46" t="str">
        <f>VLOOKUP(C85,overview_of_services!$B$2:$I$50,3,FALSE)</f>
        <v>Free cooling with mechanical ventilation system</v>
      </c>
      <c r="E85" s="73"/>
      <c r="F85" s="105" t="s">
        <v>411</v>
      </c>
      <c r="G85" s="145" t="str">
        <f>VLOOKUP(C85,overview_of_services!$B$2:$I$50,2,FALSE)</f>
        <v>Free cooling</v>
      </c>
      <c r="H85" s="145"/>
      <c r="I85" s="105"/>
      <c r="J85" s="27"/>
      <c r="K85" s="27"/>
    </row>
    <row r="86" spans="1:11" ht="5.25" customHeight="1" x14ac:dyDescent="0.35">
      <c r="C86" s="34"/>
      <c r="D86" s="34"/>
      <c r="E86" s="34"/>
      <c r="F86" s="34"/>
      <c r="G86" s="34"/>
      <c r="H86" s="34"/>
      <c r="I86" s="34"/>
      <c r="J86" s="34"/>
      <c r="K86" s="34"/>
    </row>
    <row r="87" spans="1:11" ht="20.25" customHeight="1" outlineLevel="1" x14ac:dyDescent="0.35">
      <c r="C87" s="142" t="s">
        <v>412</v>
      </c>
      <c r="D87" s="142"/>
      <c r="E87" s="144" t="s">
        <v>413</v>
      </c>
      <c r="F87" s="144"/>
      <c r="G87" s="144"/>
      <c r="H87" s="144"/>
      <c r="I87" s="144"/>
      <c r="J87" s="144"/>
      <c r="K87" s="144"/>
    </row>
    <row r="88" spans="1:11" ht="36.75" customHeight="1" outlineLevel="1" thickBot="1" x14ac:dyDescent="0.4">
      <c r="C88" s="143"/>
      <c r="D88" s="143"/>
      <c r="E88" s="35" t="s">
        <v>414</v>
      </c>
      <c r="F88" s="35" t="s">
        <v>415</v>
      </c>
      <c r="G88" s="35" t="s">
        <v>416</v>
      </c>
      <c r="H88" s="35" t="s">
        <v>417</v>
      </c>
      <c r="I88" s="35" t="s">
        <v>406</v>
      </c>
      <c r="J88" s="35" t="s">
        <v>419</v>
      </c>
      <c r="K88" s="35" t="s">
        <v>420</v>
      </c>
    </row>
    <row r="89" spans="1:11" s="78" customFormat="1" ht="35.25" customHeight="1" outlineLevel="1" thickTop="1" x14ac:dyDescent="0.35">
      <c r="A89" s="30"/>
      <c r="B89" s="30"/>
      <c r="C89" s="44" t="s">
        <v>421</v>
      </c>
      <c r="D89" s="29" t="str">
        <f>VLOOKUP(C85,overview_of_services!$B$2:$I$50,4,FALSE)</f>
        <v>No automatic control</v>
      </c>
      <c r="E89" s="36">
        <v>0</v>
      </c>
      <c r="F89" s="36">
        <v>0</v>
      </c>
      <c r="G89" s="36">
        <v>0</v>
      </c>
      <c r="H89" s="36">
        <v>0</v>
      </c>
      <c r="I89" s="36">
        <v>0</v>
      </c>
      <c r="J89" s="36">
        <v>0</v>
      </c>
      <c r="K89" s="36">
        <v>0</v>
      </c>
    </row>
    <row r="90" spans="1:11" s="78" customFormat="1" ht="48.65" customHeight="1" outlineLevel="1" x14ac:dyDescent="0.35">
      <c r="A90" s="30"/>
      <c r="B90" s="30"/>
      <c r="C90" s="45" t="s">
        <v>422</v>
      </c>
      <c r="D90" s="1" t="str">
        <f>VLOOKUP(C85,overview_of_services!$B$2:$I$50,5,FALSE)</f>
        <v>Night cooling</v>
      </c>
      <c r="E90" s="36">
        <v>1</v>
      </c>
      <c r="F90" s="36">
        <v>0</v>
      </c>
      <c r="G90" s="36">
        <v>3</v>
      </c>
      <c r="H90" s="36">
        <v>2</v>
      </c>
      <c r="I90" s="36">
        <v>1</v>
      </c>
      <c r="J90" s="36">
        <v>0</v>
      </c>
      <c r="K90" s="36">
        <v>0</v>
      </c>
    </row>
    <row r="91" spans="1:11" s="78" customFormat="1" ht="48.65" customHeight="1" outlineLevel="1" x14ac:dyDescent="0.35">
      <c r="A91" s="30"/>
      <c r="B91" s="30"/>
      <c r="C91" s="45" t="s">
        <v>423</v>
      </c>
      <c r="D91" s="1" t="str">
        <f>VLOOKUP(C85,overview_of_services!$B$2:$I$50,6,FALSE)</f>
        <v>Free cooling: air flows modulated during all periods of time to minimize the amount of mechanical_x000D_
cooling</v>
      </c>
      <c r="E91" s="48">
        <v>2</v>
      </c>
      <c r="F91" s="36">
        <v>0</v>
      </c>
      <c r="G91" s="48">
        <v>3</v>
      </c>
      <c r="H91" s="36">
        <v>2</v>
      </c>
      <c r="I91" s="36">
        <v>1</v>
      </c>
      <c r="J91" s="36">
        <v>0</v>
      </c>
      <c r="K91" s="36">
        <v>0</v>
      </c>
    </row>
    <row r="92" spans="1:11" s="78" customFormat="1" ht="56.15" customHeight="1" outlineLevel="1" x14ac:dyDescent="0.35">
      <c r="A92" s="30"/>
      <c r="B92" s="30"/>
      <c r="C92" s="45" t="s">
        <v>424</v>
      </c>
      <c r="D92" s="1" t="str">
        <f>VLOOKUP(C85,overview_of_services!$B$2:$I$50,7,FALSE)</f>
        <v>H,x- directed control: The amount of outside air and recirculation air are modulated during all periods of time to minimize the amount of mechanical cooling. Calculation is performed on the basis of temperatures and humidity
(enthalpy).</v>
      </c>
      <c r="E92" s="48">
        <v>3</v>
      </c>
      <c r="F92" s="36">
        <v>0</v>
      </c>
      <c r="G92" s="48">
        <v>3</v>
      </c>
      <c r="H92" s="36">
        <v>2</v>
      </c>
      <c r="I92" s="36">
        <v>1</v>
      </c>
      <c r="J92" s="36">
        <v>0</v>
      </c>
      <c r="K92" s="36">
        <v>0</v>
      </c>
    </row>
    <row r="93" spans="1:11" s="78" customFormat="1" ht="35.25" customHeight="1" outlineLevel="1" x14ac:dyDescent="0.35">
      <c r="A93" s="30"/>
      <c r="B93" s="30"/>
      <c r="C93" s="45" t="s">
        <v>425</v>
      </c>
      <c r="D93" s="1">
        <f>VLOOKUP(C85,overview_of_services!$B$2:$I$50,8,FALSE)</f>
        <v>0</v>
      </c>
      <c r="E93" s="48"/>
      <c r="F93" s="36"/>
      <c r="G93" s="48"/>
      <c r="H93" s="48"/>
      <c r="I93" s="36"/>
      <c r="J93" s="36"/>
      <c r="K93" s="36"/>
    </row>
    <row r="94" spans="1:11" s="78" customFormat="1" ht="6" hidden="1" customHeight="1" outlineLevel="2" x14ac:dyDescent="0.35">
      <c r="A94" s="30"/>
      <c r="B94" s="30"/>
      <c r="C94" s="31"/>
      <c r="D94" s="1"/>
      <c r="E94" s="32"/>
      <c r="F94" s="32"/>
      <c r="G94" s="32"/>
      <c r="H94" s="32"/>
      <c r="I94" s="32"/>
      <c r="J94" s="32"/>
      <c r="K94" s="32"/>
    </row>
    <row r="95" spans="1:11" s="78" customFormat="1" ht="30.75" hidden="1" customHeight="1" outlineLevel="2" x14ac:dyDescent="0.35">
      <c r="A95" s="30"/>
      <c r="B95" s="30"/>
      <c r="C95" s="28"/>
      <c r="D95" s="28" t="s">
        <v>426</v>
      </c>
      <c r="E95" s="4" t="s">
        <v>434</v>
      </c>
      <c r="F95" s="6" t="s">
        <v>434</v>
      </c>
      <c r="G95" s="6" t="s">
        <v>434</v>
      </c>
      <c r="H95" s="6" t="s">
        <v>434</v>
      </c>
      <c r="I95" s="6" t="s">
        <v>434</v>
      </c>
      <c r="J95" s="6" t="s">
        <v>434</v>
      </c>
      <c r="K95" s="6" t="s">
        <v>434</v>
      </c>
    </row>
    <row r="96" spans="1:11" s="78" customFormat="1" ht="30.75" hidden="1" customHeight="1" outlineLevel="2" x14ac:dyDescent="0.35">
      <c r="A96" s="30"/>
      <c r="B96" s="30"/>
      <c r="C96" s="28"/>
      <c r="D96" s="28" t="s">
        <v>427</v>
      </c>
      <c r="E96" s="4" t="s">
        <v>68</v>
      </c>
      <c r="F96" s="5"/>
      <c r="G96" s="6"/>
      <c r="H96" s="6"/>
      <c r="I96" s="6"/>
      <c r="J96" s="6"/>
      <c r="K96" s="6"/>
    </row>
    <row r="97" spans="1:11" ht="20.25" customHeight="1" outlineLevel="1" collapsed="1" x14ac:dyDescent="0.35">
      <c r="C97" s="30"/>
      <c r="D97" s="30"/>
      <c r="E97" s="30"/>
      <c r="F97" s="30"/>
      <c r="G97" s="33"/>
      <c r="H97" s="33"/>
      <c r="I97" s="33"/>
      <c r="J97" s="33"/>
      <c r="K97" s="33"/>
    </row>
    <row r="98" spans="1:11" ht="5.25" customHeight="1" x14ac:dyDescent="0.35">
      <c r="C98" s="34"/>
      <c r="D98" s="34"/>
      <c r="E98" s="34"/>
      <c r="F98" s="34"/>
      <c r="G98" s="34"/>
      <c r="H98" s="34"/>
      <c r="I98" s="34"/>
      <c r="J98" s="34"/>
      <c r="K98" s="34"/>
    </row>
    <row r="99" spans="1:11" ht="20.25" hidden="1" customHeight="1" outlineLevel="1" x14ac:dyDescent="0.35">
      <c r="C99" s="142" t="s">
        <v>412</v>
      </c>
      <c r="D99" s="142"/>
      <c r="E99" s="144" t="s">
        <v>413</v>
      </c>
      <c r="F99" s="144"/>
      <c r="G99" s="144"/>
      <c r="H99" s="144"/>
      <c r="I99" s="144"/>
      <c r="J99" s="144"/>
      <c r="K99" s="144"/>
    </row>
    <row r="100" spans="1:11" ht="36.75" hidden="1" customHeight="1" outlineLevel="1" x14ac:dyDescent="0.35">
      <c r="C100" s="143"/>
      <c r="D100" s="143"/>
      <c r="E100" s="35" t="s">
        <v>414</v>
      </c>
      <c r="F100" s="35" t="s">
        <v>415</v>
      </c>
      <c r="G100" s="35" t="s">
        <v>416</v>
      </c>
      <c r="H100" s="35" t="s">
        <v>417</v>
      </c>
      <c r="I100" s="35" t="s">
        <v>406</v>
      </c>
      <c r="J100" s="35" t="s">
        <v>419</v>
      </c>
      <c r="K100" s="35" t="s">
        <v>420</v>
      </c>
    </row>
    <row r="101" spans="1:11" s="78" customFormat="1" ht="35.25" hidden="1" customHeight="1" outlineLevel="1" x14ac:dyDescent="0.35">
      <c r="A101" s="30"/>
      <c r="B101" s="30"/>
      <c r="C101" s="44" t="s">
        <v>421</v>
      </c>
      <c r="D101" s="29" t="e">
        <f>VLOOKUP(#REF!,overview_of_services!$B$2:$I$50,4,FALSE)</f>
        <v>#REF!</v>
      </c>
      <c r="E101" s="70">
        <v>0</v>
      </c>
      <c r="F101" s="70">
        <v>0</v>
      </c>
      <c r="G101" s="70">
        <v>0</v>
      </c>
      <c r="H101" s="70">
        <v>0</v>
      </c>
      <c r="I101" s="70">
        <v>0</v>
      </c>
      <c r="J101" s="70">
        <v>0</v>
      </c>
      <c r="K101" s="70">
        <v>0</v>
      </c>
    </row>
    <row r="102" spans="1:11" s="78" customFormat="1" ht="35.25" hidden="1" customHeight="1" outlineLevel="1" x14ac:dyDescent="0.35">
      <c r="A102" s="30"/>
      <c r="B102" s="30"/>
      <c r="C102" s="45" t="s">
        <v>422</v>
      </c>
      <c r="D102" s="1" t="e">
        <f>VLOOKUP(#REF!,overview_of_services!$B$2:$I$50,5,FALSE)</f>
        <v>#REF!</v>
      </c>
      <c r="E102" s="71">
        <v>0</v>
      </c>
      <c r="F102" s="70">
        <v>0</v>
      </c>
      <c r="G102" s="71" t="s">
        <v>431</v>
      </c>
      <c r="H102" s="71" t="s">
        <v>430</v>
      </c>
      <c r="I102" s="71" t="s">
        <v>430</v>
      </c>
      <c r="J102" s="71">
        <v>0</v>
      </c>
      <c r="K102" s="70">
        <v>0</v>
      </c>
    </row>
    <row r="103" spans="1:11" s="78" customFormat="1" ht="35.25" hidden="1" customHeight="1" outlineLevel="1" x14ac:dyDescent="0.35">
      <c r="A103" s="30"/>
      <c r="B103" s="30"/>
      <c r="C103" s="45" t="s">
        <v>423</v>
      </c>
      <c r="D103" s="1" t="e">
        <f>VLOOKUP(#REF!,overview_of_services!$B$2:$I$50,6,FALSE)</f>
        <v>#REF!</v>
      </c>
      <c r="E103" s="71">
        <v>0</v>
      </c>
      <c r="F103" s="70">
        <v>0</v>
      </c>
      <c r="G103" s="71" t="s">
        <v>431</v>
      </c>
      <c r="H103" s="71" t="s">
        <v>430</v>
      </c>
      <c r="I103" s="71" t="s">
        <v>430</v>
      </c>
      <c r="J103" s="70">
        <v>0</v>
      </c>
      <c r="K103" s="70">
        <v>0</v>
      </c>
    </row>
    <row r="104" spans="1:11" s="78" customFormat="1" ht="35.25" hidden="1" customHeight="1" outlineLevel="1" x14ac:dyDescent="0.35">
      <c r="A104" s="30"/>
      <c r="B104" s="30"/>
      <c r="C104" s="45" t="s">
        <v>424</v>
      </c>
      <c r="D104" s="1" t="e">
        <f>VLOOKUP(#REF!,overview_of_services!$B$2:$I$50,7,FALSE)</f>
        <v>#REF!</v>
      </c>
      <c r="E104" s="48" t="s">
        <v>432</v>
      </c>
      <c r="F104" s="36">
        <v>0</v>
      </c>
      <c r="G104" s="71" t="s">
        <v>431</v>
      </c>
      <c r="H104" s="71" t="s">
        <v>431</v>
      </c>
      <c r="I104" s="71" t="s">
        <v>430</v>
      </c>
      <c r="J104" s="36">
        <v>0</v>
      </c>
      <c r="K104" s="36">
        <v>0</v>
      </c>
    </row>
    <row r="105" spans="1:11" s="78" customFormat="1" ht="35.25" hidden="1" customHeight="1" outlineLevel="1" x14ac:dyDescent="0.35">
      <c r="A105" s="30"/>
      <c r="B105" s="30"/>
      <c r="C105" s="45" t="s">
        <v>425</v>
      </c>
      <c r="D105" s="1" t="e">
        <f>VLOOKUP(#REF!,overview_of_services!$B$2:$I$50,8,FALSE)</f>
        <v>#REF!</v>
      </c>
      <c r="E105" s="48"/>
      <c r="F105" s="36"/>
      <c r="G105" s="48"/>
      <c r="H105" s="48"/>
      <c r="I105" s="36"/>
      <c r="J105" s="36"/>
      <c r="K105" s="36"/>
    </row>
    <row r="106" spans="1:11" s="78" customFormat="1" ht="6" hidden="1" customHeight="1" outlineLevel="2" x14ac:dyDescent="0.35">
      <c r="A106" s="30"/>
      <c r="B106" s="30"/>
      <c r="C106" s="31"/>
      <c r="D106" s="31"/>
      <c r="E106" s="32"/>
      <c r="F106" s="32"/>
      <c r="G106" s="32"/>
      <c r="H106" s="32"/>
      <c r="I106" s="32"/>
      <c r="J106" s="32"/>
      <c r="K106" s="32"/>
    </row>
    <row r="107" spans="1:11" s="78" customFormat="1" ht="30.75" hidden="1" customHeight="1" outlineLevel="2" x14ac:dyDescent="0.35">
      <c r="A107" s="30"/>
      <c r="B107" s="30"/>
      <c r="C107" s="28"/>
      <c r="D107" s="28" t="s">
        <v>426</v>
      </c>
      <c r="E107" s="4" t="s">
        <v>434</v>
      </c>
      <c r="F107" s="6" t="s">
        <v>434</v>
      </c>
      <c r="G107" s="6" t="s">
        <v>434</v>
      </c>
      <c r="H107" s="6" t="s">
        <v>434</v>
      </c>
      <c r="I107" s="6" t="s">
        <v>434</v>
      </c>
      <c r="J107" s="6" t="s">
        <v>434</v>
      </c>
      <c r="K107" s="6" t="s">
        <v>434</v>
      </c>
    </row>
    <row r="108" spans="1:11" s="78" customFormat="1" ht="30.75" hidden="1" customHeight="1" outlineLevel="2" x14ac:dyDescent="0.35">
      <c r="A108" s="30"/>
      <c r="B108" s="30"/>
      <c r="C108" s="28"/>
      <c r="D108" s="28" t="s">
        <v>427</v>
      </c>
      <c r="E108" s="4"/>
      <c r="F108" s="5"/>
      <c r="G108" s="6"/>
      <c r="H108" s="6"/>
      <c r="I108" s="6"/>
      <c r="J108" s="6"/>
      <c r="K108" s="6"/>
    </row>
    <row r="109" spans="1:11" ht="15" collapsed="1" thickBot="1" x14ac:dyDescent="0.4"/>
    <row r="110" spans="1:11" ht="17.25" customHeight="1" thickBot="1" x14ac:dyDescent="0.4">
      <c r="C110" s="43" t="s">
        <v>408</v>
      </c>
      <c r="D110" s="37" t="s">
        <v>409</v>
      </c>
      <c r="E110" s="29">
        <f>VLOOKUP(C111,overview_of_services!$B$2:$L$50,11,FALSE)</f>
        <v>1</v>
      </c>
      <c r="F110" s="30"/>
      <c r="G110" s="33"/>
      <c r="H110" s="33"/>
      <c r="I110" s="33"/>
      <c r="J110" s="33"/>
      <c r="K110" s="33"/>
    </row>
    <row r="111" spans="1:11" s="78" customFormat="1" ht="36.75" customHeight="1" thickBot="1" x14ac:dyDescent="0.7">
      <c r="A111" s="30"/>
      <c r="B111" s="47" t="s">
        <v>410</v>
      </c>
      <c r="C111" s="42" t="s">
        <v>247</v>
      </c>
      <c r="D111" s="46" t="str">
        <f>VLOOKUP(C111,overview_of_services!$B$2:$I$50,3,FALSE)</f>
        <v>Reporting information regarding IAQ</v>
      </c>
      <c r="E111" s="73"/>
      <c r="F111" s="105" t="s">
        <v>411</v>
      </c>
      <c r="G111" s="145" t="str">
        <f>VLOOKUP(C111,overview_of_services!$B$2:$I$50,2,FALSE)</f>
        <v xml:space="preserve">Feedback - Reporting information </v>
      </c>
      <c r="H111" s="145"/>
      <c r="I111" s="105"/>
      <c r="J111" s="27"/>
      <c r="K111" s="27"/>
    </row>
    <row r="112" spans="1:11" ht="5.25" customHeight="1" x14ac:dyDescent="0.35">
      <c r="C112" s="34"/>
      <c r="D112" s="34"/>
      <c r="E112" s="34"/>
      <c r="F112" s="34"/>
      <c r="G112" s="34"/>
      <c r="H112" s="34"/>
      <c r="I112" s="34"/>
      <c r="J112" s="34"/>
      <c r="K112" s="34"/>
    </row>
    <row r="113" spans="1:11" ht="20.25" customHeight="1" outlineLevel="1" x14ac:dyDescent="0.35">
      <c r="C113" s="142" t="s">
        <v>412</v>
      </c>
      <c r="D113" s="142"/>
      <c r="E113" s="144" t="s">
        <v>413</v>
      </c>
      <c r="F113" s="144"/>
      <c r="G113" s="144"/>
      <c r="H113" s="144"/>
      <c r="I113" s="144"/>
      <c r="J113" s="144"/>
      <c r="K113" s="144"/>
    </row>
    <row r="114" spans="1:11" ht="36.75" customHeight="1" outlineLevel="1" thickBot="1" x14ac:dyDescent="0.4">
      <c r="C114" s="143"/>
      <c r="D114" s="143"/>
      <c r="E114" s="35" t="s">
        <v>414</v>
      </c>
      <c r="F114" s="35" t="s">
        <v>415</v>
      </c>
      <c r="G114" s="35" t="s">
        <v>416</v>
      </c>
      <c r="H114" s="35" t="s">
        <v>417</v>
      </c>
      <c r="I114" s="35" t="s">
        <v>406</v>
      </c>
      <c r="J114" s="35" t="s">
        <v>419</v>
      </c>
      <c r="K114" s="35" t="s">
        <v>420</v>
      </c>
    </row>
    <row r="115" spans="1:11" s="78" customFormat="1" ht="35.25" customHeight="1" outlineLevel="1" thickTop="1" x14ac:dyDescent="0.35">
      <c r="A115" s="30"/>
      <c r="B115" s="30"/>
      <c r="C115" s="44" t="s">
        <v>421</v>
      </c>
      <c r="D115" s="29" t="str">
        <f>VLOOKUP(C111,overview_of_services!$B$2:$I$50,4,FALSE)</f>
        <v>None</v>
      </c>
      <c r="E115" s="36">
        <v>0</v>
      </c>
      <c r="F115" s="36">
        <v>0</v>
      </c>
      <c r="G115" s="36">
        <v>0</v>
      </c>
      <c r="H115" s="36">
        <v>0</v>
      </c>
      <c r="I115" s="36">
        <v>0</v>
      </c>
      <c r="J115" s="36">
        <v>0</v>
      </c>
      <c r="K115" s="36">
        <v>0</v>
      </c>
    </row>
    <row r="116" spans="1:11" s="78" customFormat="1" ht="35.25" customHeight="1" outlineLevel="1" x14ac:dyDescent="0.35">
      <c r="A116" s="30"/>
      <c r="B116" s="30"/>
      <c r="C116" s="45" t="s">
        <v>422</v>
      </c>
      <c r="D116" s="1" t="str">
        <f>VLOOKUP(C111,overview_of_services!$B$2:$I$50,5,FALSE)</f>
        <v>Air quality sensors (e.g. CO2) and real time autonomous monitoring</v>
      </c>
      <c r="E116" s="36">
        <v>0</v>
      </c>
      <c r="F116" s="36">
        <v>0</v>
      </c>
      <c r="G116" s="36">
        <v>0</v>
      </c>
      <c r="H116" s="36">
        <v>0</v>
      </c>
      <c r="I116" s="36">
        <v>2</v>
      </c>
      <c r="J116" s="36">
        <v>1</v>
      </c>
      <c r="K116" s="36">
        <v>1</v>
      </c>
    </row>
    <row r="117" spans="1:11" s="78" customFormat="1" ht="35.25" customHeight="1" outlineLevel="1" x14ac:dyDescent="0.35">
      <c r="A117" s="30"/>
      <c r="B117" s="30"/>
      <c r="C117" s="45" t="s">
        <v>423</v>
      </c>
      <c r="D117" s="1" t="str">
        <f>VLOOKUP(C111,overview_of_services!$B$2:$I$50,6,FALSE)</f>
        <v>Real time monitoring &amp; historical information of IAQ available to occupants</v>
      </c>
      <c r="E117" s="48">
        <v>0</v>
      </c>
      <c r="F117" s="36">
        <v>0</v>
      </c>
      <c r="G117" s="48">
        <v>0</v>
      </c>
      <c r="H117" s="36">
        <v>0</v>
      </c>
      <c r="I117" s="36">
        <v>3</v>
      </c>
      <c r="J117" s="36">
        <v>1</v>
      </c>
      <c r="K117" s="36">
        <v>2</v>
      </c>
    </row>
    <row r="118" spans="1:11" s="78" customFormat="1" ht="46.5" customHeight="1" outlineLevel="1" x14ac:dyDescent="0.35">
      <c r="A118" s="30"/>
      <c r="B118" s="30"/>
      <c r="C118" s="45" t="s">
        <v>424</v>
      </c>
      <c r="D118" s="1" t="str">
        <f>VLOOKUP(C111,overview_of_services!$B$2:$I$50,7,FALSE)</f>
        <v>Real time monitoring &amp; historical information of IAQ available to occupants + warning on maintenance needs or occupant actions (e.g. window opening)</v>
      </c>
      <c r="E118" s="48">
        <v>0</v>
      </c>
      <c r="F118" s="36">
        <v>0</v>
      </c>
      <c r="G118" s="48">
        <v>0</v>
      </c>
      <c r="H118" s="36">
        <v>0</v>
      </c>
      <c r="I118" s="36">
        <v>3</v>
      </c>
      <c r="J118" s="36">
        <v>2</v>
      </c>
      <c r="K118" s="36">
        <v>3</v>
      </c>
    </row>
    <row r="119" spans="1:11" s="78" customFormat="1" ht="54.65" customHeight="1" outlineLevel="1" x14ac:dyDescent="0.5">
      <c r="A119" s="30"/>
      <c r="B119" s="30"/>
      <c r="C119" s="45" t="s">
        <v>425</v>
      </c>
      <c r="D119" s="1">
        <f>VLOOKUP(C111,overview_of_services!$B$2:$I$50,8,FALSE)</f>
        <v>0</v>
      </c>
      <c r="E119" s="91"/>
      <c r="F119" s="91"/>
      <c r="G119" s="91"/>
      <c r="H119" s="91"/>
      <c r="I119" s="97"/>
      <c r="J119" s="98"/>
      <c r="K119" s="90"/>
    </row>
    <row r="120" spans="1:11" s="78" customFormat="1" ht="6" hidden="1" customHeight="1" outlineLevel="2" x14ac:dyDescent="0.35">
      <c r="A120" s="30"/>
      <c r="B120" s="30"/>
      <c r="C120" s="31"/>
      <c r="D120" s="1"/>
      <c r="E120" s="32"/>
      <c r="F120" s="32"/>
      <c r="G120" s="32"/>
      <c r="H120" s="32"/>
      <c r="I120" s="32"/>
      <c r="J120" s="32"/>
      <c r="K120" s="32"/>
    </row>
    <row r="121" spans="1:11" s="78" customFormat="1" ht="30.75" hidden="1" customHeight="1" outlineLevel="2" x14ac:dyDescent="0.35">
      <c r="A121" s="30"/>
      <c r="B121" s="30"/>
      <c r="C121" s="28"/>
      <c r="D121" s="28" t="s">
        <v>426</v>
      </c>
      <c r="E121" s="4" t="s">
        <v>434</v>
      </c>
      <c r="F121" s="6" t="s">
        <v>434</v>
      </c>
      <c r="G121" s="6" t="s">
        <v>434</v>
      </c>
      <c r="H121" s="6" t="s">
        <v>434</v>
      </c>
      <c r="I121" s="6" t="s">
        <v>434</v>
      </c>
      <c r="J121" s="6" t="s">
        <v>434</v>
      </c>
      <c r="K121" s="6" t="s">
        <v>434</v>
      </c>
    </row>
    <row r="122" spans="1:11" s="78" customFormat="1" ht="30.75" hidden="1" customHeight="1" outlineLevel="2" x14ac:dyDescent="0.35">
      <c r="A122" s="30"/>
      <c r="B122" s="30"/>
      <c r="C122" s="28"/>
      <c r="D122" s="28" t="s">
        <v>427</v>
      </c>
      <c r="E122" s="4"/>
      <c r="F122" s="5"/>
      <c r="G122" s="6"/>
      <c r="H122" s="6"/>
      <c r="I122" s="6"/>
      <c r="J122" s="6"/>
      <c r="K122" s="6"/>
    </row>
    <row r="123" spans="1:11" outlineLevel="1" collapsed="1" x14ac:dyDescent="0.35"/>
  </sheetData>
  <mergeCells count="24">
    <mergeCell ref="C59:D60"/>
    <mergeCell ref="E59:K59"/>
    <mergeCell ref="G57:H57"/>
    <mergeCell ref="G71:H71"/>
    <mergeCell ref="C87:D88"/>
    <mergeCell ref="E87:K87"/>
    <mergeCell ref="G85:H85"/>
    <mergeCell ref="C73:D74"/>
    <mergeCell ref="E73:K73"/>
    <mergeCell ref="C113:D114"/>
    <mergeCell ref="E113:K113"/>
    <mergeCell ref="C99:D100"/>
    <mergeCell ref="E99:K99"/>
    <mergeCell ref="G111:H111"/>
    <mergeCell ref="C45:D46"/>
    <mergeCell ref="E45:K45"/>
    <mergeCell ref="G4:H4"/>
    <mergeCell ref="C6:D7"/>
    <mergeCell ref="E6:K6"/>
    <mergeCell ref="C32:D33"/>
    <mergeCell ref="E32:K32"/>
    <mergeCell ref="G30:H30"/>
    <mergeCell ref="C18:D19"/>
    <mergeCell ref="E18:K18"/>
  </mergeCells>
  <conditionalFormatting sqref="B4">
    <cfRule type="expression" dxfId="227" priority="153">
      <formula>E4="yes"</formula>
    </cfRule>
  </conditionalFormatting>
  <conditionalFormatting sqref="B30">
    <cfRule type="expression" dxfId="226" priority="149">
      <formula>E30="yes"</formula>
    </cfRule>
  </conditionalFormatting>
  <conditionalFormatting sqref="B57">
    <cfRule type="expression" dxfId="225" priority="141">
      <formula>E57="yes"</formula>
    </cfRule>
  </conditionalFormatting>
  <conditionalFormatting sqref="B71">
    <cfRule type="expression" dxfId="224" priority="139">
      <formula>E71="yes"</formula>
    </cfRule>
  </conditionalFormatting>
  <conditionalFormatting sqref="B85">
    <cfRule type="expression" dxfId="223" priority="137">
      <formula>E85="yes"</formula>
    </cfRule>
  </conditionalFormatting>
  <conditionalFormatting sqref="C47:K51 C64:K65 C61:K62 C105:K105 C101:K101 C102:G104 C20:K24 D63:K63 C89:D91 C8:D12 C34:K38 C75:K79 C92:C93 E93:K93">
    <cfRule type="expression" dxfId="222" priority="133">
      <formula>$D8=0</formula>
    </cfRule>
  </conditionalFormatting>
  <conditionalFormatting sqref="C12">
    <cfRule type="expression" dxfId="221" priority="132">
      <formula>$D12=0</formula>
    </cfRule>
  </conditionalFormatting>
  <conditionalFormatting sqref="D12">
    <cfRule type="expression" dxfId="220" priority="131">
      <formula>$D12=0</formula>
    </cfRule>
  </conditionalFormatting>
  <conditionalFormatting sqref="C24">
    <cfRule type="expression" dxfId="219" priority="129">
      <formula>$D24=0</formula>
    </cfRule>
  </conditionalFormatting>
  <conditionalFormatting sqref="D24">
    <cfRule type="expression" dxfId="218" priority="128">
      <formula>$D24=0</formula>
    </cfRule>
  </conditionalFormatting>
  <conditionalFormatting sqref="C38">
    <cfRule type="expression" dxfId="217" priority="126">
      <formula>$D38=0</formula>
    </cfRule>
  </conditionalFormatting>
  <conditionalFormatting sqref="D38">
    <cfRule type="expression" dxfId="216" priority="125">
      <formula>$D38=0</formula>
    </cfRule>
  </conditionalFormatting>
  <conditionalFormatting sqref="C51">
    <cfRule type="expression" dxfId="215" priority="117">
      <formula>$D51=0</formula>
    </cfRule>
  </conditionalFormatting>
  <conditionalFormatting sqref="D51">
    <cfRule type="expression" dxfId="214" priority="116">
      <formula>$D51=0</formula>
    </cfRule>
  </conditionalFormatting>
  <conditionalFormatting sqref="C63">
    <cfRule type="expression" dxfId="213" priority="115">
      <formula>$D63=0</formula>
    </cfRule>
  </conditionalFormatting>
  <conditionalFormatting sqref="C65">
    <cfRule type="expression" dxfId="212" priority="114">
      <formula>$D65=0</formula>
    </cfRule>
  </conditionalFormatting>
  <conditionalFormatting sqref="D65">
    <cfRule type="expression" dxfId="211" priority="113">
      <formula>$D65=0</formula>
    </cfRule>
  </conditionalFormatting>
  <conditionalFormatting sqref="C79">
    <cfRule type="expression" dxfId="210" priority="111">
      <formula>$D79=0</formula>
    </cfRule>
  </conditionalFormatting>
  <conditionalFormatting sqref="D79">
    <cfRule type="expression" dxfId="209" priority="110">
      <formula>$D79=0</formula>
    </cfRule>
  </conditionalFormatting>
  <conditionalFormatting sqref="C93">
    <cfRule type="expression" dxfId="208" priority="108">
      <formula>$D93=0</formula>
    </cfRule>
  </conditionalFormatting>
  <conditionalFormatting sqref="J102:K104">
    <cfRule type="expression" dxfId="207" priority="52">
      <formula>$D102=0</formula>
    </cfRule>
  </conditionalFormatting>
  <conditionalFormatting sqref="C105">
    <cfRule type="expression" dxfId="206" priority="51">
      <formula>$D105=0</formula>
    </cfRule>
  </conditionalFormatting>
  <conditionalFormatting sqref="C119">
    <cfRule type="expression" dxfId="205" priority="43">
      <formula>$D119=0</formula>
    </cfRule>
  </conditionalFormatting>
  <conditionalFormatting sqref="D105">
    <cfRule type="expression" dxfId="204" priority="50">
      <formula>$D105=0</formula>
    </cfRule>
  </conditionalFormatting>
  <conditionalFormatting sqref="H102:H104">
    <cfRule type="expression" dxfId="203" priority="47">
      <formula>$D102=0</formula>
    </cfRule>
  </conditionalFormatting>
  <conditionalFormatting sqref="I102:I104">
    <cfRule type="expression" dxfId="202" priority="46">
      <formula>$D102=0</formula>
    </cfRule>
  </conditionalFormatting>
  <conditionalFormatting sqref="B111">
    <cfRule type="expression" dxfId="201" priority="45">
      <formula>E111="yes"</formula>
    </cfRule>
  </conditionalFormatting>
  <conditionalFormatting sqref="C115:D117 C118:C119">
    <cfRule type="expression" dxfId="200" priority="44">
      <formula>$D115=0</formula>
    </cfRule>
  </conditionalFormatting>
  <conditionalFormatting sqref="E3">
    <cfRule type="colorScale" priority="33">
      <colorScale>
        <cfvo type="num" val="0"/>
        <cfvo type="num" val="1"/>
        <color rgb="FFF7ABAB"/>
        <color theme="9" tint="0.39997558519241921"/>
      </colorScale>
    </cfRule>
    <cfRule type="iconSet" priority="34">
      <iconSet iconSet="3Symbols">
        <cfvo type="percent" val="0"/>
        <cfvo type="num" val="0.33"/>
        <cfvo type="num" val="1"/>
      </iconSet>
    </cfRule>
  </conditionalFormatting>
  <conditionalFormatting sqref="E29">
    <cfRule type="colorScale" priority="29">
      <colorScale>
        <cfvo type="num" val="0"/>
        <cfvo type="num" val="1"/>
        <color rgb="FFF7ABAB"/>
        <color theme="9" tint="0.39997558519241921"/>
      </colorScale>
    </cfRule>
    <cfRule type="iconSet" priority="30">
      <iconSet iconSet="3Symbols">
        <cfvo type="percent" val="0"/>
        <cfvo type="num" val="0.33"/>
        <cfvo type="num" val="1"/>
      </iconSet>
    </cfRule>
  </conditionalFormatting>
  <conditionalFormatting sqref="E56">
    <cfRule type="colorScale" priority="23">
      <colorScale>
        <cfvo type="num" val="0"/>
        <cfvo type="num" val="1"/>
        <color rgb="FFF7ABAB"/>
        <color theme="9" tint="0.39997558519241921"/>
      </colorScale>
    </cfRule>
    <cfRule type="iconSet" priority="24">
      <iconSet iconSet="3Symbols">
        <cfvo type="percent" val="0"/>
        <cfvo type="num" val="0.33"/>
        <cfvo type="num" val="1"/>
      </iconSet>
    </cfRule>
  </conditionalFormatting>
  <conditionalFormatting sqref="E70">
    <cfRule type="colorScale" priority="21">
      <colorScale>
        <cfvo type="num" val="0"/>
        <cfvo type="num" val="1"/>
        <color rgb="FFF7ABAB"/>
        <color theme="9" tint="0.39997558519241921"/>
      </colorScale>
    </cfRule>
    <cfRule type="iconSet" priority="22">
      <iconSet iconSet="3Symbols">
        <cfvo type="percent" val="0"/>
        <cfvo type="num" val="0.33"/>
        <cfvo type="num" val="1"/>
      </iconSet>
    </cfRule>
  </conditionalFormatting>
  <conditionalFormatting sqref="E84">
    <cfRule type="colorScale" priority="19">
      <colorScale>
        <cfvo type="num" val="0"/>
        <cfvo type="num" val="1"/>
        <color rgb="FFF7ABAB"/>
        <color theme="9" tint="0.39997558519241921"/>
      </colorScale>
    </cfRule>
    <cfRule type="iconSet" priority="20">
      <iconSet iconSet="3Symbols">
        <cfvo type="percent" val="0"/>
        <cfvo type="num" val="0.33"/>
        <cfvo type="num" val="1"/>
      </iconSet>
    </cfRule>
  </conditionalFormatting>
  <conditionalFormatting sqref="E110">
    <cfRule type="colorScale" priority="13">
      <colorScale>
        <cfvo type="num" val="0"/>
        <cfvo type="num" val="1"/>
        <color rgb="FFF7ABAB"/>
        <color theme="9" tint="0.39997558519241921"/>
      </colorScale>
    </cfRule>
    <cfRule type="iconSet" priority="14">
      <iconSet iconSet="3Symbols">
        <cfvo type="percent" val="0"/>
        <cfvo type="num" val="0.33"/>
        <cfvo type="num" val="1"/>
      </iconSet>
    </cfRule>
  </conditionalFormatting>
  <conditionalFormatting sqref="E8:K12">
    <cfRule type="expression" dxfId="199" priority="11">
      <formula>$D8=0</formula>
    </cfRule>
  </conditionalFormatting>
  <conditionalFormatting sqref="E119:K119">
    <cfRule type="expression" dxfId="198" priority="9">
      <formula>$D119=0</formula>
    </cfRule>
  </conditionalFormatting>
  <conditionalFormatting sqref="D92:D94">
    <cfRule type="expression" dxfId="197" priority="4">
      <formula>$D92=0</formula>
    </cfRule>
  </conditionalFormatting>
  <conditionalFormatting sqref="D118:D120">
    <cfRule type="expression" dxfId="196" priority="3">
      <formula>$D118=0</formula>
    </cfRule>
  </conditionalFormatting>
  <conditionalFormatting sqref="E89:K92">
    <cfRule type="expression" dxfId="195" priority="2">
      <formula>$D89=0</formula>
    </cfRule>
  </conditionalFormatting>
  <conditionalFormatting sqref="E115:K118">
    <cfRule type="expression" dxfId="194" priority="1">
      <formula>$D115=0</formula>
    </cfRule>
  </conditionalFormatting>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42"/>
  <sheetViews>
    <sheetView zoomScale="60" zoomScaleNormal="60" workbookViewId="0">
      <pane ySplit="1" topLeftCell="A2" activePane="bottomLeft" state="frozen"/>
      <selection pane="bottomLeft" activeCell="D53" sqref="D53"/>
    </sheetView>
  </sheetViews>
  <sheetFormatPr defaultColWidth="9.453125" defaultRowHeight="14.5" outlineLevelRow="2" x14ac:dyDescent="0.35"/>
  <cols>
    <col min="1" max="1" width="3.453125" style="30" customWidth="1"/>
    <col min="2" max="2" width="5.453125" style="30" customWidth="1"/>
    <col min="3" max="3" width="14.54296875" style="3" customWidth="1"/>
    <col min="4" max="4" width="60.54296875" style="3" customWidth="1"/>
    <col min="5" max="6" width="16.54296875" style="3" customWidth="1"/>
    <col min="7" max="11" width="16.54296875" style="2" customWidth="1"/>
    <col min="12" max="16384" width="9.453125" style="77"/>
  </cols>
  <sheetData>
    <row r="1" spans="1:11" s="80" customFormat="1" ht="37.5" customHeight="1" thickBot="1" x14ac:dyDescent="0.55000000000000004">
      <c r="A1" s="38"/>
      <c r="B1" s="38"/>
      <c r="C1" s="38" t="s">
        <v>407</v>
      </c>
      <c r="D1" s="39" t="s">
        <v>473</v>
      </c>
      <c r="E1" s="40"/>
      <c r="F1" s="40"/>
      <c r="G1" s="41"/>
      <c r="H1" s="41"/>
      <c r="I1" s="41"/>
      <c r="J1" s="41"/>
      <c r="K1" s="41"/>
    </row>
    <row r="2" spans="1:11" ht="26.25" customHeight="1" thickTop="1" thickBot="1" x14ac:dyDescent="0.4">
      <c r="C2" s="30"/>
      <c r="D2" s="30"/>
      <c r="E2" s="30"/>
      <c r="F2" s="30"/>
      <c r="G2" s="30"/>
      <c r="H2" s="30"/>
      <c r="I2" s="30"/>
      <c r="J2" s="30"/>
      <c r="K2" s="30"/>
    </row>
    <row r="3" spans="1:11" ht="17.25" customHeight="1" thickBot="1" x14ac:dyDescent="0.4">
      <c r="C3" s="43" t="s">
        <v>408</v>
      </c>
      <c r="D3" s="37" t="s">
        <v>409</v>
      </c>
      <c r="E3" s="29">
        <f>VLOOKUP(C4,overview_of_services!$B$2:$L$50,11,FALSE)</f>
        <v>1</v>
      </c>
      <c r="F3" s="30"/>
      <c r="G3" s="33"/>
      <c r="H3" s="33"/>
      <c r="I3" s="33"/>
      <c r="J3" s="33"/>
      <c r="K3" s="33"/>
    </row>
    <row r="4" spans="1:11" s="78" customFormat="1" ht="36.75" customHeight="1" thickBot="1" x14ac:dyDescent="0.7">
      <c r="A4" s="30"/>
      <c r="B4" s="47" t="s">
        <v>410</v>
      </c>
      <c r="C4" s="42" t="s">
        <v>255</v>
      </c>
      <c r="D4" s="46" t="str">
        <f>VLOOKUP(C4,overview_of_services!$B$2:$I$50,3,FALSE)</f>
        <v>Occupancy control for indoor lighting</v>
      </c>
      <c r="E4" s="73"/>
      <c r="F4" s="105" t="s">
        <v>411</v>
      </c>
      <c r="G4" s="145" t="str">
        <f>VLOOKUP(C4,overview_of_services!$B$2:$I$50,2,FALSE)</f>
        <v>Artificial lighting control</v>
      </c>
      <c r="H4" s="145"/>
      <c r="I4" s="105"/>
      <c r="J4" s="27"/>
      <c r="K4" s="27"/>
    </row>
    <row r="5" spans="1:11" ht="5.25" customHeight="1" x14ac:dyDescent="0.35">
      <c r="C5" s="34"/>
      <c r="D5" s="34"/>
      <c r="E5" s="34"/>
      <c r="F5" s="34"/>
      <c r="G5" s="34"/>
      <c r="H5" s="34"/>
      <c r="I5" s="34"/>
      <c r="J5" s="34"/>
      <c r="K5" s="34"/>
    </row>
    <row r="6" spans="1:11" ht="20.25" customHeight="1" outlineLevel="1" x14ac:dyDescent="0.35">
      <c r="C6" s="142" t="s">
        <v>412</v>
      </c>
      <c r="D6" s="142"/>
      <c r="E6" s="144" t="s">
        <v>413</v>
      </c>
      <c r="F6" s="144"/>
      <c r="G6" s="144"/>
      <c r="H6" s="144"/>
      <c r="I6" s="144"/>
      <c r="J6" s="144"/>
      <c r="K6" s="144"/>
    </row>
    <row r="7" spans="1:11" ht="36.75" customHeight="1" outlineLevel="1" thickBot="1" x14ac:dyDescent="0.4">
      <c r="C7" s="143"/>
      <c r="D7" s="143"/>
      <c r="E7" s="35" t="s">
        <v>414</v>
      </c>
      <c r="F7" s="35" t="s">
        <v>415</v>
      </c>
      <c r="G7" s="35" t="s">
        <v>416</v>
      </c>
      <c r="H7" s="35" t="s">
        <v>417</v>
      </c>
      <c r="I7" s="35" t="s">
        <v>406</v>
      </c>
      <c r="J7" s="35" t="s">
        <v>419</v>
      </c>
      <c r="K7" s="35" t="s">
        <v>420</v>
      </c>
    </row>
    <row r="8" spans="1:11" s="78" customFormat="1" ht="35.25" customHeight="1" outlineLevel="1" thickTop="1" x14ac:dyDescent="0.35">
      <c r="A8" s="30"/>
      <c r="B8" s="30"/>
      <c r="C8" s="44" t="s">
        <v>421</v>
      </c>
      <c r="D8" s="29" t="str">
        <f>VLOOKUP(C4,overview_of_services!$B$2:$I$50,4,FALSE)</f>
        <v>Manual on/off switch</v>
      </c>
      <c r="E8" s="36">
        <v>0</v>
      </c>
      <c r="F8" s="36">
        <v>0</v>
      </c>
      <c r="G8" s="36">
        <v>0</v>
      </c>
      <c r="H8" s="36">
        <v>0</v>
      </c>
      <c r="I8" s="36">
        <v>0</v>
      </c>
      <c r="J8" s="36">
        <v>0</v>
      </c>
      <c r="K8" s="36">
        <v>0</v>
      </c>
    </row>
    <row r="9" spans="1:11" s="78" customFormat="1" ht="35.25" customHeight="1" outlineLevel="1" x14ac:dyDescent="0.35">
      <c r="A9" s="30"/>
      <c r="B9" s="30"/>
      <c r="C9" s="45" t="s">
        <v>422</v>
      </c>
      <c r="D9" s="1" t="str">
        <f>VLOOKUP(C4,overview_of_services!$B$2:$I$50,5,FALSE)</f>
        <v>Manual on/off switch + additional sweeping extinction signal</v>
      </c>
      <c r="E9" s="36">
        <v>1</v>
      </c>
      <c r="F9" s="36">
        <v>0</v>
      </c>
      <c r="G9" s="36">
        <v>1</v>
      </c>
      <c r="H9" s="36">
        <v>1</v>
      </c>
      <c r="I9" s="36">
        <v>0</v>
      </c>
      <c r="J9" s="36">
        <v>0</v>
      </c>
      <c r="K9" s="36">
        <v>0</v>
      </c>
    </row>
    <row r="10" spans="1:11" s="78" customFormat="1" ht="35.25" customHeight="1" outlineLevel="1" x14ac:dyDescent="0.35">
      <c r="A10" s="30"/>
      <c r="B10" s="30"/>
      <c r="C10" s="45" t="s">
        <v>423</v>
      </c>
      <c r="D10" s="1" t="str">
        <f>VLOOKUP(C4,overview_of_services!$B$2:$I$50,6,FALSE)</f>
        <v>Automatic detection (auto on / dimmed or auto off)</v>
      </c>
      <c r="E10" s="48">
        <v>2</v>
      </c>
      <c r="F10" s="36">
        <v>0</v>
      </c>
      <c r="G10" s="48">
        <v>2</v>
      </c>
      <c r="H10" s="48">
        <v>2</v>
      </c>
      <c r="I10" s="36">
        <v>0</v>
      </c>
      <c r="J10" s="36">
        <v>0</v>
      </c>
      <c r="K10" s="36">
        <v>0</v>
      </c>
    </row>
    <row r="11" spans="1:11" s="78" customFormat="1" ht="35.25" customHeight="1" outlineLevel="1" x14ac:dyDescent="0.35">
      <c r="A11" s="30"/>
      <c r="B11" s="30"/>
      <c r="C11" s="45" t="s">
        <v>424</v>
      </c>
      <c r="D11" s="1" t="str">
        <f>VLOOKUP(C4,overview_of_services!$B$2:$I$50,7,FALSE)</f>
        <v>Automatic detection (manual on / dimmed or auto off)</v>
      </c>
      <c r="E11" s="48">
        <v>3</v>
      </c>
      <c r="F11" s="36">
        <v>0</v>
      </c>
      <c r="G11" s="48">
        <v>2</v>
      </c>
      <c r="H11" s="48">
        <v>2</v>
      </c>
      <c r="I11" s="36">
        <v>0</v>
      </c>
      <c r="J11" s="36">
        <v>0</v>
      </c>
      <c r="K11" s="36">
        <v>0</v>
      </c>
    </row>
    <row r="12" spans="1:11" s="78" customFormat="1" ht="35.25" customHeight="1" outlineLevel="1" x14ac:dyDescent="0.35">
      <c r="A12" s="30"/>
      <c r="B12" s="30"/>
      <c r="C12" s="45" t="s">
        <v>425</v>
      </c>
      <c r="D12" s="1">
        <f>VLOOKUP(C4,overview_of_services!$B$2:$I$50,8,FALSE)</f>
        <v>0</v>
      </c>
      <c r="E12" s="48"/>
      <c r="F12" s="36"/>
      <c r="G12" s="48"/>
      <c r="H12" s="48"/>
      <c r="I12" s="36"/>
      <c r="J12" s="36"/>
      <c r="K12" s="36"/>
    </row>
    <row r="13" spans="1:11" s="78" customFormat="1" ht="6" hidden="1" customHeight="1" outlineLevel="2" thickBot="1" x14ac:dyDescent="0.4">
      <c r="A13" s="30"/>
      <c r="B13" s="30"/>
      <c r="C13" s="31"/>
      <c r="D13" s="31"/>
      <c r="E13" s="32"/>
      <c r="F13" s="32"/>
      <c r="G13" s="32"/>
      <c r="H13" s="32"/>
      <c r="I13" s="32"/>
      <c r="J13" s="32"/>
      <c r="K13" s="32"/>
    </row>
    <row r="14" spans="1:11" s="78" customFormat="1" ht="30.75" hidden="1" customHeight="1" outlineLevel="2" thickBot="1" x14ac:dyDescent="0.4">
      <c r="A14" s="30"/>
      <c r="B14" s="30"/>
      <c r="C14" s="28"/>
      <c r="D14" s="28" t="s">
        <v>426</v>
      </c>
      <c r="E14" s="4" t="s">
        <v>434</v>
      </c>
      <c r="F14" s="6" t="s">
        <v>434</v>
      </c>
      <c r="G14" s="6" t="s">
        <v>434</v>
      </c>
      <c r="H14" s="6" t="s">
        <v>434</v>
      </c>
      <c r="I14" s="6" t="s">
        <v>434</v>
      </c>
      <c r="J14" s="6" t="s">
        <v>434</v>
      </c>
      <c r="K14" s="6" t="s">
        <v>434</v>
      </c>
    </row>
    <row r="15" spans="1:11" s="78" customFormat="1" ht="30.75" hidden="1" customHeight="1" outlineLevel="2" thickBot="1" x14ac:dyDescent="0.4">
      <c r="A15" s="30"/>
      <c r="B15" s="30"/>
      <c r="C15" s="28"/>
      <c r="D15" s="28" t="s">
        <v>427</v>
      </c>
      <c r="E15" s="4" t="s">
        <v>68</v>
      </c>
      <c r="F15" s="5"/>
      <c r="G15" s="6"/>
      <c r="H15" s="6"/>
      <c r="I15" s="6"/>
      <c r="J15" s="6"/>
      <c r="K15" s="6"/>
    </row>
    <row r="16" spans="1:11" ht="20.25" customHeight="1" outlineLevel="1" collapsed="1" x14ac:dyDescent="0.35">
      <c r="C16" s="30"/>
      <c r="D16" s="30"/>
      <c r="E16" s="30"/>
      <c r="F16" s="30"/>
      <c r="G16" s="33"/>
      <c r="H16" s="33"/>
      <c r="I16" s="33"/>
      <c r="J16" s="33"/>
      <c r="K16" s="33"/>
    </row>
    <row r="17" spans="1:11" ht="5.25" customHeight="1" thickBot="1" x14ac:dyDescent="0.4">
      <c r="C17" s="34"/>
      <c r="D17" s="34"/>
      <c r="E17" s="34"/>
      <c r="F17" s="34"/>
      <c r="G17" s="34"/>
      <c r="H17" s="34"/>
      <c r="I17" s="34"/>
      <c r="J17" s="34"/>
      <c r="K17" s="34"/>
    </row>
    <row r="18" spans="1:11" ht="20.25" hidden="1" customHeight="1" outlineLevel="1" x14ac:dyDescent="0.35">
      <c r="C18" s="142" t="s">
        <v>412</v>
      </c>
      <c r="D18" s="142"/>
      <c r="E18" s="144" t="s">
        <v>413</v>
      </c>
      <c r="F18" s="144"/>
      <c r="G18" s="144"/>
      <c r="H18" s="144"/>
      <c r="I18" s="144"/>
      <c r="J18" s="144"/>
      <c r="K18" s="144"/>
    </row>
    <row r="19" spans="1:11" ht="36.75" hidden="1" customHeight="1" outlineLevel="1" x14ac:dyDescent="0.35">
      <c r="C19" s="143"/>
      <c r="D19" s="143"/>
      <c r="E19" s="35" t="s">
        <v>414</v>
      </c>
      <c r="F19" s="35" t="s">
        <v>415</v>
      </c>
      <c r="G19" s="35" t="s">
        <v>416</v>
      </c>
      <c r="H19" s="35" t="s">
        <v>417</v>
      </c>
      <c r="I19" s="35" t="s">
        <v>406</v>
      </c>
      <c r="J19" s="35" t="s">
        <v>419</v>
      </c>
      <c r="K19" s="35" t="s">
        <v>420</v>
      </c>
    </row>
    <row r="20" spans="1:11" s="78" customFormat="1" ht="35.25" hidden="1" customHeight="1" outlineLevel="1" x14ac:dyDescent="0.35">
      <c r="A20" s="30"/>
      <c r="B20" s="30"/>
      <c r="C20" s="44" t="s">
        <v>421</v>
      </c>
      <c r="D20" s="29" t="e">
        <f>VLOOKUP(#REF!,overview_of_services!$B$2:$I$50,4,FALSE)</f>
        <v>#REF!</v>
      </c>
      <c r="E20" s="36">
        <v>0</v>
      </c>
      <c r="F20" s="36">
        <v>0</v>
      </c>
      <c r="G20" s="36">
        <v>0</v>
      </c>
      <c r="H20" s="36">
        <v>0</v>
      </c>
      <c r="I20" s="36">
        <v>0</v>
      </c>
      <c r="J20" s="36">
        <v>0</v>
      </c>
      <c r="K20" s="36">
        <v>0</v>
      </c>
    </row>
    <row r="21" spans="1:11" s="78" customFormat="1" ht="35.25" hidden="1" customHeight="1" outlineLevel="1" x14ac:dyDescent="0.35">
      <c r="A21" s="30"/>
      <c r="B21" s="30"/>
      <c r="C21" s="45" t="s">
        <v>422</v>
      </c>
      <c r="D21" s="1" t="e">
        <f>VLOOKUP(#REF!,overview_of_services!$B$2:$I$50,5,FALSE)</f>
        <v>#REF!</v>
      </c>
      <c r="E21" s="36" t="s">
        <v>430</v>
      </c>
      <c r="F21" s="36">
        <v>0</v>
      </c>
      <c r="G21" s="36">
        <v>0</v>
      </c>
      <c r="H21" s="36" t="s">
        <v>430</v>
      </c>
      <c r="I21" s="36">
        <v>0</v>
      </c>
      <c r="J21" s="36">
        <v>0</v>
      </c>
      <c r="K21" s="36">
        <v>0</v>
      </c>
    </row>
    <row r="22" spans="1:11" s="78" customFormat="1" ht="35.25" hidden="1" customHeight="1" outlineLevel="1" x14ac:dyDescent="0.35">
      <c r="A22" s="30"/>
      <c r="B22" s="30"/>
      <c r="C22" s="45" t="s">
        <v>423</v>
      </c>
      <c r="D22" s="1" t="e">
        <f>VLOOKUP(#REF!,overview_of_services!$B$2:$I$50,6,FALSE)</f>
        <v>#REF!</v>
      </c>
      <c r="E22" s="36" t="s">
        <v>430</v>
      </c>
      <c r="F22" s="36">
        <v>0</v>
      </c>
      <c r="G22" s="36">
        <v>0</v>
      </c>
      <c r="H22" s="36" t="s">
        <v>431</v>
      </c>
      <c r="I22" s="36">
        <v>0</v>
      </c>
      <c r="J22" s="36">
        <v>0</v>
      </c>
      <c r="K22" s="36">
        <v>0</v>
      </c>
    </row>
    <row r="23" spans="1:11" s="78" customFormat="1" ht="35.25" hidden="1" customHeight="1" outlineLevel="1" x14ac:dyDescent="0.35">
      <c r="A23" s="30"/>
      <c r="B23" s="30"/>
      <c r="C23" s="45" t="s">
        <v>424</v>
      </c>
      <c r="D23" s="1" t="e">
        <f>VLOOKUP(#REF!,overview_of_services!$B$2:$I$50,7,FALSE)</f>
        <v>#REF!</v>
      </c>
      <c r="E23" s="51" t="s">
        <v>430</v>
      </c>
      <c r="F23" s="52">
        <v>0</v>
      </c>
      <c r="G23" s="53" t="s">
        <v>432</v>
      </c>
      <c r="H23" s="53" t="s">
        <v>432</v>
      </c>
      <c r="I23" s="53" t="s">
        <v>474</v>
      </c>
      <c r="J23" s="52">
        <v>0</v>
      </c>
      <c r="K23" s="53" t="s">
        <v>430</v>
      </c>
    </row>
    <row r="24" spans="1:11" s="78" customFormat="1" ht="35.25" hidden="1" customHeight="1" outlineLevel="1" x14ac:dyDescent="0.35">
      <c r="A24" s="30"/>
      <c r="B24" s="30"/>
      <c r="C24" s="45" t="s">
        <v>425</v>
      </c>
      <c r="D24" s="1" t="e">
        <f>VLOOKUP(#REF!,overview_of_services!$B$2:$I$50,8,FALSE)</f>
        <v>#REF!</v>
      </c>
      <c r="E24" s="48"/>
      <c r="F24" s="36"/>
      <c r="G24" s="48"/>
      <c r="H24" s="48"/>
      <c r="I24" s="36"/>
      <c r="J24" s="36"/>
      <c r="K24" s="36"/>
    </row>
    <row r="25" spans="1:11" s="78" customFormat="1" ht="6" hidden="1" customHeight="1" outlineLevel="2" x14ac:dyDescent="0.35">
      <c r="A25" s="30"/>
      <c r="B25" s="30"/>
      <c r="C25" s="31"/>
      <c r="D25" s="31"/>
      <c r="E25" s="32"/>
      <c r="F25" s="32"/>
      <c r="G25" s="32"/>
      <c r="H25" s="32"/>
      <c r="I25" s="32"/>
      <c r="J25" s="32"/>
      <c r="K25" s="32"/>
    </row>
    <row r="26" spans="1:11" s="78" customFormat="1" ht="30.75" hidden="1" customHeight="1" outlineLevel="2" x14ac:dyDescent="0.35">
      <c r="A26" s="30"/>
      <c r="B26" s="30"/>
      <c r="C26" s="28"/>
      <c r="D26" s="28" t="s">
        <v>426</v>
      </c>
      <c r="E26" s="4" t="s">
        <v>434</v>
      </c>
      <c r="F26" s="6" t="s">
        <v>434</v>
      </c>
      <c r="G26" s="6" t="s">
        <v>434</v>
      </c>
      <c r="H26" s="6" t="s">
        <v>434</v>
      </c>
      <c r="I26" s="6" t="s">
        <v>434</v>
      </c>
      <c r="J26" s="6" t="s">
        <v>434</v>
      </c>
      <c r="K26" s="6" t="s">
        <v>434</v>
      </c>
    </row>
    <row r="27" spans="1:11" s="78" customFormat="1" ht="30.75" hidden="1" customHeight="1" outlineLevel="2" x14ac:dyDescent="0.35">
      <c r="A27" s="30"/>
      <c r="B27" s="30"/>
      <c r="C27" s="28"/>
      <c r="D27" s="28" t="s">
        <v>427</v>
      </c>
      <c r="E27" s="55" t="s">
        <v>475</v>
      </c>
      <c r="F27" s="55" t="s">
        <v>476</v>
      </c>
      <c r="G27" s="55" t="s">
        <v>477</v>
      </c>
      <c r="H27" s="55" t="s">
        <v>476</v>
      </c>
      <c r="I27" s="55" t="s">
        <v>476</v>
      </c>
      <c r="J27" s="55" t="s">
        <v>476</v>
      </c>
      <c r="K27" s="55" t="s">
        <v>476</v>
      </c>
    </row>
    <row r="28" spans="1:11" ht="20.25" hidden="1" customHeight="1" outlineLevel="1" x14ac:dyDescent="0.35">
      <c r="C28" s="30"/>
      <c r="D28" s="30"/>
      <c r="E28" s="30"/>
      <c r="F28" s="30"/>
      <c r="G28" s="33"/>
      <c r="H28" s="33"/>
      <c r="I28" s="33"/>
      <c r="J28" s="33"/>
      <c r="K28" s="33"/>
    </row>
    <row r="29" spans="1:11" ht="17.25" customHeight="1" collapsed="1" thickBot="1" x14ac:dyDescent="0.4">
      <c r="C29" s="43" t="s">
        <v>408</v>
      </c>
      <c r="D29" s="37" t="s">
        <v>409</v>
      </c>
      <c r="E29" s="29">
        <f>VLOOKUP(C30,overview_of_services!$B$2:$L$50,11,FALSE)</f>
        <v>1</v>
      </c>
      <c r="F29" s="30"/>
      <c r="G29" s="33"/>
      <c r="H29" s="33"/>
      <c r="I29" s="33"/>
      <c r="J29" s="33"/>
      <c r="K29" s="33"/>
    </row>
    <row r="30" spans="1:11" s="78" customFormat="1" ht="36.75" customHeight="1" thickBot="1" x14ac:dyDescent="0.7">
      <c r="A30" s="30"/>
      <c r="B30" s="47" t="s">
        <v>410</v>
      </c>
      <c r="C30" s="42" t="s">
        <v>262</v>
      </c>
      <c r="D30" s="46" t="str">
        <f>VLOOKUP(C30,overview_of_services!$B$2:$I$50,3,FALSE)</f>
        <v>Control artificial lighting power based on daylight levels</v>
      </c>
      <c r="E30" s="73"/>
      <c r="F30" s="105" t="s">
        <v>411</v>
      </c>
      <c r="G30" s="145" t="str">
        <f>VLOOKUP(C30,overview_of_services!$B$2:$I$50,2,FALSE)</f>
        <v>Control artificial lighting power based on daylight levels</v>
      </c>
      <c r="H30" s="145"/>
      <c r="I30" s="105"/>
      <c r="J30" s="27"/>
      <c r="K30" s="27"/>
    </row>
    <row r="31" spans="1:11" ht="5.25" customHeight="1" x14ac:dyDescent="0.35">
      <c r="C31" s="34"/>
      <c r="D31" s="34"/>
      <c r="E31" s="34"/>
      <c r="F31" s="34"/>
      <c r="G31" s="34"/>
      <c r="H31" s="34"/>
      <c r="I31" s="34"/>
      <c r="J31" s="34"/>
      <c r="K31" s="34"/>
    </row>
    <row r="32" spans="1:11" ht="20.25" customHeight="1" outlineLevel="1" x14ac:dyDescent="0.35">
      <c r="C32" s="142" t="s">
        <v>412</v>
      </c>
      <c r="D32" s="142"/>
      <c r="E32" s="144" t="s">
        <v>413</v>
      </c>
      <c r="F32" s="144"/>
      <c r="G32" s="144"/>
      <c r="H32" s="144"/>
      <c r="I32" s="144"/>
      <c r="J32" s="144"/>
      <c r="K32" s="144"/>
    </row>
    <row r="33" spans="1:11" ht="36.75" customHeight="1" outlineLevel="1" thickBot="1" x14ac:dyDescent="0.4">
      <c r="C33" s="143"/>
      <c r="D33" s="143"/>
      <c r="E33" s="35" t="s">
        <v>414</v>
      </c>
      <c r="F33" s="35" t="s">
        <v>415</v>
      </c>
      <c r="G33" s="35" t="s">
        <v>416</v>
      </c>
      <c r="H33" s="35" t="s">
        <v>417</v>
      </c>
      <c r="I33" s="35" t="s">
        <v>406</v>
      </c>
      <c r="J33" s="35" t="s">
        <v>419</v>
      </c>
      <c r="K33" s="35" t="s">
        <v>420</v>
      </c>
    </row>
    <row r="34" spans="1:11" s="78" customFormat="1" ht="35.25" customHeight="1" outlineLevel="1" thickTop="1" x14ac:dyDescent="0.35">
      <c r="A34" s="30"/>
      <c r="B34" s="30"/>
      <c r="C34" s="44" t="s">
        <v>421</v>
      </c>
      <c r="D34" s="29" t="str">
        <f>VLOOKUP(C30,overview_of_services!$B$2:$I$50,4,FALSE)</f>
        <v>Manual (central)</v>
      </c>
      <c r="E34" s="36">
        <v>0</v>
      </c>
      <c r="F34" s="36">
        <v>0</v>
      </c>
      <c r="G34" s="36">
        <v>0</v>
      </c>
      <c r="H34" s="36">
        <v>0</v>
      </c>
      <c r="I34" s="36">
        <v>0</v>
      </c>
      <c r="J34" s="36">
        <v>0</v>
      </c>
      <c r="K34" s="36">
        <v>0</v>
      </c>
    </row>
    <row r="35" spans="1:11" s="78" customFormat="1" ht="35.25" customHeight="1" outlineLevel="1" x14ac:dyDescent="0.35">
      <c r="A35" s="30"/>
      <c r="B35" s="30"/>
      <c r="C35" s="45" t="s">
        <v>422</v>
      </c>
      <c r="D35" s="1" t="str">
        <f>VLOOKUP(C30,overview_of_services!$B$2:$I$50,5,FALSE)</f>
        <v>Manual (per room / zone)</v>
      </c>
      <c r="E35" s="36">
        <v>1</v>
      </c>
      <c r="F35" s="36">
        <v>0</v>
      </c>
      <c r="G35" s="36">
        <v>1</v>
      </c>
      <c r="H35" s="36">
        <v>1</v>
      </c>
      <c r="I35" s="36">
        <v>0</v>
      </c>
      <c r="J35" s="36">
        <v>0</v>
      </c>
      <c r="K35" s="36">
        <v>0</v>
      </c>
    </row>
    <row r="36" spans="1:11" s="78" customFormat="1" ht="35.25" customHeight="1" outlineLevel="1" x14ac:dyDescent="0.35">
      <c r="A36" s="30"/>
      <c r="B36" s="30"/>
      <c r="C36" s="45" t="s">
        <v>423</v>
      </c>
      <c r="D36" s="1" t="str">
        <f>VLOOKUP(C30,overview_of_services!$B$2:$I$50,6,FALSE)</f>
        <v>Automatic switching</v>
      </c>
      <c r="E36" s="36">
        <v>2</v>
      </c>
      <c r="F36" s="36">
        <v>0</v>
      </c>
      <c r="G36" s="36">
        <v>1</v>
      </c>
      <c r="H36" s="36">
        <v>1</v>
      </c>
      <c r="I36" s="36">
        <v>1</v>
      </c>
      <c r="J36" s="36">
        <v>0</v>
      </c>
      <c r="K36" s="36">
        <v>0</v>
      </c>
    </row>
    <row r="37" spans="1:11" s="78" customFormat="1" ht="35.25" customHeight="1" outlineLevel="1" x14ac:dyDescent="0.35">
      <c r="A37" s="30"/>
      <c r="B37" s="30"/>
      <c r="C37" s="45" t="s">
        <v>424</v>
      </c>
      <c r="D37" s="1" t="str">
        <f>VLOOKUP(C30,overview_of_services!$B$2:$I$50,7,FALSE)</f>
        <v>Automatic dimming</v>
      </c>
      <c r="E37" s="36">
        <v>3</v>
      </c>
      <c r="F37" s="36">
        <v>0</v>
      </c>
      <c r="G37" s="36">
        <v>2</v>
      </c>
      <c r="H37" s="36">
        <v>2</v>
      </c>
      <c r="I37" s="36">
        <v>2</v>
      </c>
      <c r="J37" s="36">
        <v>0</v>
      </c>
      <c r="K37" s="36">
        <v>0</v>
      </c>
    </row>
    <row r="38" spans="1:11" s="78" customFormat="1" ht="87.75" customHeight="1" outlineLevel="1" x14ac:dyDescent="0.35">
      <c r="A38" s="30"/>
      <c r="B38" s="30"/>
      <c r="C38" s="45" t="s">
        <v>425</v>
      </c>
      <c r="D38" s="1" t="str">
        <f>VLOOKUP(C30,overview_of_services!$B$2:$I$50,8,FALSE)</f>
        <v>Automatic dimming including scene-based light control (during time intervals, dynamic and
adapted lighting scenes are set, for example, in terms of
illuminance level, different correlated colour temperature (CCT)
and the possibility to change the light distribution within the space
according to e. g. design, human needs, visual tasks)</v>
      </c>
      <c r="E38" s="36">
        <v>3</v>
      </c>
      <c r="F38" s="36">
        <v>0</v>
      </c>
      <c r="G38" s="36">
        <v>3</v>
      </c>
      <c r="H38" s="36">
        <v>3</v>
      </c>
      <c r="I38" s="36">
        <v>3</v>
      </c>
      <c r="J38" s="36">
        <v>0</v>
      </c>
      <c r="K38" s="36">
        <v>0</v>
      </c>
    </row>
    <row r="39" spans="1:11" s="78" customFormat="1" ht="6" hidden="1" customHeight="1" outlineLevel="2" x14ac:dyDescent="0.35">
      <c r="A39" s="30"/>
      <c r="B39" s="30"/>
      <c r="C39" s="31"/>
      <c r="D39" s="31"/>
      <c r="E39" s="32"/>
      <c r="F39" s="32"/>
      <c r="G39" s="32"/>
      <c r="H39" s="32"/>
      <c r="I39" s="32"/>
      <c r="J39" s="32"/>
      <c r="K39" s="32"/>
    </row>
    <row r="40" spans="1:11" s="78" customFormat="1" ht="30.75" hidden="1" customHeight="1" outlineLevel="2" x14ac:dyDescent="0.35">
      <c r="A40" s="30"/>
      <c r="B40" s="30"/>
      <c r="C40" s="28"/>
      <c r="D40" s="28" t="s">
        <v>426</v>
      </c>
      <c r="E40" s="4" t="s">
        <v>434</v>
      </c>
      <c r="F40" s="6" t="s">
        <v>434</v>
      </c>
      <c r="G40" s="6" t="s">
        <v>434</v>
      </c>
      <c r="H40" s="6" t="s">
        <v>434</v>
      </c>
      <c r="I40" s="6" t="s">
        <v>434</v>
      </c>
      <c r="J40" s="6" t="s">
        <v>434</v>
      </c>
      <c r="K40" s="6" t="s">
        <v>434</v>
      </c>
    </row>
    <row r="41" spans="1:11" s="78" customFormat="1" ht="30.75" hidden="1" customHeight="1" outlineLevel="2" x14ac:dyDescent="0.35">
      <c r="A41" s="30"/>
      <c r="B41" s="30"/>
      <c r="C41" s="28"/>
      <c r="D41" s="28" t="s">
        <v>427</v>
      </c>
      <c r="E41" s="55" t="s">
        <v>475</v>
      </c>
      <c r="F41" s="55" t="s">
        <v>476</v>
      </c>
      <c r="G41" s="55" t="s">
        <v>477</v>
      </c>
      <c r="H41" s="55" t="s">
        <v>476</v>
      </c>
      <c r="I41" s="55" t="s">
        <v>476</v>
      </c>
      <c r="J41" s="55" t="s">
        <v>476</v>
      </c>
      <c r="K41" s="55" t="s">
        <v>476</v>
      </c>
    </row>
    <row r="42" spans="1:11" ht="20.25" customHeight="1" outlineLevel="1" collapsed="1" x14ac:dyDescent="0.35">
      <c r="C42" s="30"/>
      <c r="D42" s="30"/>
      <c r="E42" s="30"/>
      <c r="F42" s="30"/>
      <c r="G42" s="33"/>
      <c r="H42" s="33"/>
      <c r="I42" s="33"/>
      <c r="J42" s="33"/>
      <c r="K42" s="33"/>
    </row>
  </sheetData>
  <mergeCells count="8">
    <mergeCell ref="C32:D33"/>
    <mergeCell ref="E32:K32"/>
    <mergeCell ref="C18:D19"/>
    <mergeCell ref="E18:K18"/>
    <mergeCell ref="G4:H4"/>
    <mergeCell ref="C6:D7"/>
    <mergeCell ref="E6:K6"/>
    <mergeCell ref="G30:H30"/>
  </mergeCells>
  <conditionalFormatting sqref="B4">
    <cfRule type="expression" dxfId="193" priority="61">
      <formula>E4="yes"</formula>
    </cfRule>
  </conditionalFormatting>
  <conditionalFormatting sqref="B30">
    <cfRule type="expression" dxfId="192" priority="57">
      <formula>E30="yes"</formula>
    </cfRule>
  </conditionalFormatting>
  <conditionalFormatting sqref="C34:K34 C20:K24 C35:D37 E35:K38 C8:K12">
    <cfRule type="expression" dxfId="191" priority="41">
      <formula>$D8=0</formula>
    </cfRule>
  </conditionalFormatting>
  <conditionalFormatting sqref="C12">
    <cfRule type="expression" dxfId="190" priority="40">
      <formula>$D12=0</formula>
    </cfRule>
  </conditionalFormatting>
  <conditionalFormatting sqref="D12">
    <cfRule type="expression" dxfId="189" priority="39">
      <formula>$D12=0</formula>
    </cfRule>
  </conditionalFormatting>
  <conditionalFormatting sqref="C24">
    <cfRule type="expression" dxfId="188" priority="37">
      <formula>$D24=0</formula>
    </cfRule>
  </conditionalFormatting>
  <conditionalFormatting sqref="D24">
    <cfRule type="expression" dxfId="187" priority="36">
      <formula>$D24=0</formula>
    </cfRule>
  </conditionalFormatting>
  <conditionalFormatting sqref="C38">
    <cfRule type="expression" dxfId="186" priority="35">
      <formula>$D38=0</formula>
    </cfRule>
  </conditionalFormatting>
  <conditionalFormatting sqref="E3">
    <cfRule type="colorScale" priority="6">
      <colorScale>
        <cfvo type="num" val="0"/>
        <cfvo type="num" val="1"/>
        <color rgb="FFF7ABAB"/>
        <color theme="9" tint="0.39997558519241921"/>
      </colorScale>
    </cfRule>
    <cfRule type="iconSet" priority="7">
      <iconSet iconSet="3Symbols">
        <cfvo type="percent" val="0"/>
        <cfvo type="num" val="0.33"/>
        <cfvo type="num" val="1"/>
      </iconSet>
    </cfRule>
  </conditionalFormatting>
  <conditionalFormatting sqref="E29">
    <cfRule type="colorScale" priority="2">
      <colorScale>
        <cfvo type="num" val="0"/>
        <cfvo type="num" val="1"/>
        <color rgb="FFF7ABAB"/>
        <color theme="9" tint="0.39997558519241921"/>
      </colorScale>
    </cfRule>
    <cfRule type="iconSet" priority="3">
      <iconSet iconSet="3Symbols">
        <cfvo type="percent" val="0"/>
        <cfvo type="num" val="0.33"/>
        <cfvo type="num" val="1"/>
      </iconSet>
    </cfRule>
  </conditionalFormatting>
  <conditionalFormatting sqref="D38">
    <cfRule type="expression" dxfId="185" priority="1">
      <formula>$D38=0</formula>
    </cfRule>
  </conditionalFormatting>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56"/>
  <sheetViews>
    <sheetView zoomScale="60" zoomScaleNormal="60" workbookViewId="0">
      <pane ySplit="1" topLeftCell="A2" activePane="bottomLeft" state="frozen"/>
      <selection pane="bottomLeft" activeCell="G52" sqref="G52"/>
    </sheetView>
  </sheetViews>
  <sheetFormatPr defaultColWidth="9.453125" defaultRowHeight="14.5" outlineLevelRow="2" x14ac:dyDescent="0.35"/>
  <cols>
    <col min="1" max="1" width="3.453125" style="30" customWidth="1"/>
    <col min="2" max="2" width="5.453125" style="30" customWidth="1"/>
    <col min="3" max="3" width="14.54296875" style="3" customWidth="1"/>
    <col min="4" max="4" width="60.54296875" style="3" customWidth="1"/>
    <col min="5" max="6" width="20" style="3" customWidth="1"/>
    <col min="7" max="11" width="20" style="2" customWidth="1"/>
    <col min="12" max="16384" width="9.453125" style="77"/>
  </cols>
  <sheetData>
    <row r="1" spans="1:11" s="80" customFormat="1" ht="37.5" customHeight="1" thickBot="1" x14ac:dyDescent="0.55000000000000004">
      <c r="A1" s="38"/>
      <c r="B1" s="38"/>
      <c r="C1" s="38" t="s">
        <v>407</v>
      </c>
      <c r="D1" s="39" t="s">
        <v>478</v>
      </c>
      <c r="E1" s="40"/>
      <c r="F1" s="40"/>
      <c r="G1" s="41"/>
      <c r="H1" s="41"/>
      <c r="I1" s="41"/>
      <c r="J1" s="41"/>
      <c r="K1" s="41"/>
    </row>
    <row r="2" spans="1:11" ht="26.25" customHeight="1" thickTop="1" thickBot="1" x14ac:dyDescent="0.4">
      <c r="C2" s="30"/>
      <c r="D2" s="30"/>
      <c r="E2" s="30"/>
      <c r="F2" s="30"/>
      <c r="G2" s="30"/>
      <c r="H2" s="30"/>
      <c r="I2" s="30"/>
      <c r="J2" s="30"/>
      <c r="K2" s="30"/>
    </row>
    <row r="3" spans="1:11" ht="17.25" customHeight="1" thickBot="1" x14ac:dyDescent="0.4">
      <c r="C3" s="43" t="s">
        <v>408</v>
      </c>
      <c r="D3" s="37" t="s">
        <v>409</v>
      </c>
      <c r="E3" s="29">
        <f>VLOOKUP(C4,overview_of_services!$B$2:$L$50,11,FALSE)</f>
        <v>1</v>
      </c>
      <c r="F3" s="30"/>
      <c r="G3" s="33"/>
      <c r="H3" s="33"/>
      <c r="I3" s="33"/>
      <c r="J3" s="33"/>
      <c r="K3" s="33"/>
    </row>
    <row r="4" spans="1:11" s="78" customFormat="1" ht="36.75" customHeight="1" thickBot="1" x14ac:dyDescent="0.7">
      <c r="A4" s="30"/>
      <c r="B4" s="47" t="s">
        <v>410</v>
      </c>
      <c r="C4" s="42" t="s">
        <v>270</v>
      </c>
      <c r="D4" s="46" t="str">
        <f>VLOOKUP(C4,overview_of_services!$B$2:$I$50,3,FALSE)</f>
        <v>Window solar shading control</v>
      </c>
      <c r="E4" s="73"/>
      <c r="F4" s="105" t="s">
        <v>411</v>
      </c>
      <c r="G4" s="145" t="str">
        <f>VLOOKUP(C4,overview_of_services!$B$2:$I$50,2,FALSE)</f>
        <v>Window control</v>
      </c>
      <c r="H4" s="145"/>
      <c r="I4" s="105"/>
      <c r="J4" s="27"/>
      <c r="K4" s="27"/>
    </row>
    <row r="5" spans="1:11" ht="5.25" customHeight="1" x14ac:dyDescent="0.35">
      <c r="C5" s="34"/>
      <c r="D5" s="34"/>
      <c r="E5" s="34"/>
      <c r="F5" s="34"/>
      <c r="G5" s="34"/>
      <c r="H5" s="34"/>
      <c r="I5" s="34"/>
      <c r="J5" s="34"/>
      <c r="K5" s="34"/>
    </row>
    <row r="6" spans="1:11" ht="20.25" customHeight="1" outlineLevel="1" x14ac:dyDescent="0.35">
      <c r="C6" s="142" t="s">
        <v>412</v>
      </c>
      <c r="D6" s="142"/>
      <c r="E6" s="144" t="s">
        <v>413</v>
      </c>
      <c r="F6" s="144"/>
      <c r="G6" s="144"/>
      <c r="H6" s="144"/>
      <c r="I6" s="144"/>
      <c r="J6" s="144"/>
      <c r="K6" s="144"/>
    </row>
    <row r="7" spans="1:11" ht="36.75" customHeight="1" outlineLevel="1" thickBot="1" x14ac:dyDescent="0.4">
      <c r="C7" s="143"/>
      <c r="D7" s="143"/>
      <c r="E7" s="35" t="s">
        <v>414</v>
      </c>
      <c r="F7" s="35" t="s">
        <v>415</v>
      </c>
      <c r="G7" s="35" t="s">
        <v>416</v>
      </c>
      <c r="H7" s="35" t="s">
        <v>417</v>
      </c>
      <c r="I7" s="35" t="s">
        <v>406</v>
      </c>
      <c r="J7" s="35" t="s">
        <v>419</v>
      </c>
      <c r="K7" s="35" t="s">
        <v>420</v>
      </c>
    </row>
    <row r="8" spans="1:11" s="78" customFormat="1" ht="35.25" customHeight="1" outlineLevel="1" thickTop="1" x14ac:dyDescent="0.35">
      <c r="A8" s="30"/>
      <c r="B8" s="30"/>
      <c r="C8" s="44" t="s">
        <v>421</v>
      </c>
      <c r="D8" s="29" t="str">
        <f>VLOOKUP(C4,overview_of_services!$B$2:$I$50,4,FALSE)</f>
        <v>No sun shading or only manual operation</v>
      </c>
      <c r="E8" s="36">
        <v>0</v>
      </c>
      <c r="F8" s="36">
        <v>0</v>
      </c>
      <c r="G8" s="36">
        <v>0</v>
      </c>
      <c r="H8" s="36">
        <v>0</v>
      </c>
      <c r="I8" s="36">
        <v>0</v>
      </c>
      <c r="J8" s="36">
        <v>0</v>
      </c>
      <c r="K8" s="36">
        <v>0</v>
      </c>
    </row>
    <row r="9" spans="1:11" s="78" customFormat="1" ht="35.25" customHeight="1" outlineLevel="1" x14ac:dyDescent="0.35">
      <c r="A9" s="30"/>
      <c r="B9" s="30"/>
      <c r="C9" s="45" t="s">
        <v>422</v>
      </c>
      <c r="D9" s="1" t="str">
        <f>VLOOKUP(C4,overview_of_services!$B$2:$I$50,5,FALSE)</f>
        <v>Motorized operation with manual control</v>
      </c>
      <c r="E9" s="36">
        <v>1</v>
      </c>
      <c r="F9" s="36">
        <v>0</v>
      </c>
      <c r="G9" s="36">
        <v>1</v>
      </c>
      <c r="H9" s="36">
        <v>1</v>
      </c>
      <c r="I9" s="36">
        <v>0</v>
      </c>
      <c r="J9" s="36">
        <v>0</v>
      </c>
      <c r="K9" s="36">
        <v>0</v>
      </c>
    </row>
    <row r="10" spans="1:11" s="78" customFormat="1" ht="35.25" customHeight="1" outlineLevel="1" x14ac:dyDescent="0.35">
      <c r="A10" s="30"/>
      <c r="B10" s="30"/>
      <c r="C10" s="45" t="s">
        <v>423</v>
      </c>
      <c r="D10" s="1" t="str">
        <f>VLOOKUP(C4,overview_of_services!$B$2:$I$50,6,FALSE)</f>
        <v>Motorized operation with automatic control based on sensor data</v>
      </c>
      <c r="E10" s="36">
        <v>2</v>
      </c>
      <c r="F10" s="36">
        <v>0</v>
      </c>
      <c r="G10" s="36">
        <v>1</v>
      </c>
      <c r="H10" s="36">
        <v>2</v>
      </c>
      <c r="I10" s="36">
        <v>1</v>
      </c>
      <c r="J10" s="36">
        <v>0</v>
      </c>
      <c r="K10" s="36">
        <v>0</v>
      </c>
    </row>
    <row r="11" spans="1:11" s="78" customFormat="1" ht="35.25" customHeight="1" outlineLevel="1" x14ac:dyDescent="0.35">
      <c r="A11" s="30"/>
      <c r="B11" s="30"/>
      <c r="C11" s="45" t="s">
        <v>424</v>
      </c>
      <c r="D11" s="1" t="str">
        <f>VLOOKUP(C4,overview_of_services!$B$2:$I$50,7,FALSE)</f>
        <v>Combined light/blind/HVAC control</v>
      </c>
      <c r="E11" s="36">
        <v>3</v>
      </c>
      <c r="F11" s="36">
        <v>0</v>
      </c>
      <c r="G11" s="36">
        <v>2</v>
      </c>
      <c r="H11" s="36">
        <v>3</v>
      </c>
      <c r="I11" s="36">
        <v>2</v>
      </c>
      <c r="J11" s="36">
        <v>0</v>
      </c>
      <c r="K11" s="36">
        <v>0</v>
      </c>
    </row>
    <row r="12" spans="1:11" s="78" customFormat="1" ht="35.25" customHeight="1" outlineLevel="1" x14ac:dyDescent="0.35">
      <c r="A12" s="30"/>
      <c r="B12" s="30"/>
      <c r="C12" s="45" t="s">
        <v>425</v>
      </c>
      <c r="D12" s="1" t="str">
        <f>VLOOKUP(C4,overview_of_services!$B$2:$I$50,8,FALSE)</f>
        <v>Predictive blind control (e.g. based on weather forecast)</v>
      </c>
      <c r="E12" s="36">
        <v>3</v>
      </c>
      <c r="F12" s="36">
        <v>0</v>
      </c>
      <c r="G12" s="36">
        <v>3</v>
      </c>
      <c r="H12" s="36">
        <v>3</v>
      </c>
      <c r="I12" s="36">
        <v>3</v>
      </c>
      <c r="J12" s="36">
        <v>0</v>
      </c>
      <c r="K12" s="36">
        <v>0</v>
      </c>
    </row>
    <row r="13" spans="1:11" s="78" customFormat="1" ht="6" hidden="1" customHeight="1" outlineLevel="2" x14ac:dyDescent="0.35">
      <c r="A13" s="30"/>
      <c r="B13" s="30"/>
      <c r="C13" s="31"/>
      <c r="D13" s="31"/>
      <c r="E13" s="32"/>
      <c r="F13" s="32"/>
      <c r="G13" s="32"/>
      <c r="H13" s="32"/>
      <c r="I13" s="32"/>
      <c r="J13" s="32"/>
      <c r="K13" s="32"/>
    </row>
    <row r="14" spans="1:11" s="78" customFormat="1" ht="30.75" hidden="1" customHeight="1" outlineLevel="2" x14ac:dyDescent="0.35">
      <c r="A14" s="30"/>
      <c r="B14" s="30"/>
      <c r="C14" s="28"/>
      <c r="D14" s="28" t="s">
        <v>426</v>
      </c>
      <c r="E14" s="4" t="s">
        <v>434</v>
      </c>
      <c r="F14" s="6" t="s">
        <v>434</v>
      </c>
      <c r="G14" s="6" t="s">
        <v>434</v>
      </c>
      <c r="H14" s="6" t="s">
        <v>434</v>
      </c>
      <c r="I14" s="6" t="s">
        <v>434</v>
      </c>
      <c r="J14" s="6" t="s">
        <v>434</v>
      </c>
      <c r="K14" s="6" t="s">
        <v>434</v>
      </c>
    </row>
    <row r="15" spans="1:11" s="78" customFormat="1" ht="30.75" hidden="1" customHeight="1" outlineLevel="2" x14ac:dyDescent="0.35">
      <c r="A15" s="30"/>
      <c r="B15" s="30"/>
      <c r="C15" s="28"/>
      <c r="D15" s="28" t="s">
        <v>427</v>
      </c>
      <c r="E15" s="4"/>
      <c r="F15" s="5"/>
      <c r="G15" s="6"/>
      <c r="H15" s="6"/>
      <c r="I15" s="6"/>
      <c r="J15" s="6"/>
      <c r="K15" s="6"/>
    </row>
    <row r="16" spans="1:11" ht="20.25" customHeight="1" outlineLevel="1" collapsed="1" thickBot="1" x14ac:dyDescent="0.4">
      <c r="C16" s="30"/>
      <c r="D16" s="30"/>
      <c r="E16" s="30"/>
      <c r="F16" s="30"/>
      <c r="G16" s="33"/>
      <c r="H16" s="33"/>
      <c r="I16" s="33"/>
      <c r="J16" s="33"/>
      <c r="K16" s="33"/>
    </row>
    <row r="17" spans="1:11" ht="17.25" customHeight="1" thickBot="1" x14ac:dyDescent="0.4">
      <c r="C17" s="43" t="s">
        <v>408</v>
      </c>
      <c r="D17" s="37" t="s">
        <v>409</v>
      </c>
      <c r="E17" s="29">
        <f>VLOOKUP(C18,overview_of_services!$B$2:$L$50,11,FALSE)</f>
        <v>1</v>
      </c>
      <c r="F17" s="30"/>
      <c r="G17" s="33"/>
      <c r="H17" s="33"/>
      <c r="I17" s="33"/>
      <c r="J17" s="33"/>
      <c r="K17" s="33"/>
    </row>
    <row r="18" spans="1:11" s="78" customFormat="1" ht="36.75" customHeight="1" thickBot="1" x14ac:dyDescent="0.7">
      <c r="A18" s="30"/>
      <c r="B18" s="47" t="s">
        <v>410</v>
      </c>
      <c r="C18" s="42" t="s">
        <v>279</v>
      </c>
      <c r="D18" s="46" t="str">
        <f>VLOOKUP(C18,overview_of_services!$B$2:$I$50,3,FALSE)</f>
        <v>Window open/closed control, combined with HVAC system</v>
      </c>
      <c r="E18" s="73"/>
      <c r="F18" s="105" t="s">
        <v>411</v>
      </c>
      <c r="G18" s="145" t="str">
        <f>VLOOKUP(C18,overview_of_services!$B$2:$I$50,2,FALSE)</f>
        <v>Window control</v>
      </c>
      <c r="H18" s="145"/>
      <c r="I18" s="105"/>
      <c r="J18" s="27"/>
      <c r="K18" s="27"/>
    </row>
    <row r="19" spans="1:11" ht="5.25" customHeight="1" x14ac:dyDescent="0.35">
      <c r="C19" s="34"/>
      <c r="D19" s="34"/>
      <c r="E19" s="34"/>
      <c r="F19" s="34"/>
      <c r="G19" s="34"/>
      <c r="H19" s="34"/>
      <c r="I19" s="34"/>
      <c r="J19" s="34"/>
      <c r="K19" s="34"/>
    </row>
    <row r="20" spans="1:11" ht="20.25" customHeight="1" outlineLevel="1" x14ac:dyDescent="0.35">
      <c r="C20" s="142" t="s">
        <v>412</v>
      </c>
      <c r="D20" s="142"/>
      <c r="E20" s="144" t="s">
        <v>413</v>
      </c>
      <c r="F20" s="144"/>
      <c r="G20" s="144"/>
      <c r="H20" s="144"/>
      <c r="I20" s="144"/>
      <c r="J20" s="144"/>
      <c r="K20" s="144"/>
    </row>
    <row r="21" spans="1:11" ht="36.75" customHeight="1" outlineLevel="1" thickBot="1" x14ac:dyDescent="0.4">
      <c r="C21" s="143"/>
      <c r="D21" s="143"/>
      <c r="E21" s="35" t="s">
        <v>414</v>
      </c>
      <c r="F21" s="35" t="s">
        <v>415</v>
      </c>
      <c r="G21" s="35" t="s">
        <v>416</v>
      </c>
      <c r="H21" s="35" t="s">
        <v>417</v>
      </c>
      <c r="I21" s="35" t="s">
        <v>406</v>
      </c>
      <c r="J21" s="35" t="s">
        <v>419</v>
      </c>
      <c r="K21" s="35" t="s">
        <v>420</v>
      </c>
    </row>
    <row r="22" spans="1:11" s="78" customFormat="1" ht="35.25" customHeight="1" outlineLevel="1" thickTop="1" x14ac:dyDescent="0.35">
      <c r="A22" s="30"/>
      <c r="B22" s="30"/>
      <c r="C22" s="44" t="s">
        <v>421</v>
      </c>
      <c r="D22" s="29" t="str">
        <f>VLOOKUP(C18,overview_of_services!$B$2:$I$50,4,FALSE)</f>
        <v>Manual operation or only fixed windows</v>
      </c>
      <c r="E22" s="36">
        <v>0</v>
      </c>
      <c r="F22" s="36">
        <v>0</v>
      </c>
      <c r="G22" s="36">
        <v>0</v>
      </c>
      <c r="H22" s="36">
        <v>0</v>
      </c>
      <c r="I22" s="36">
        <v>0</v>
      </c>
      <c r="J22" s="36">
        <v>0</v>
      </c>
      <c r="K22" s="36">
        <v>0</v>
      </c>
    </row>
    <row r="23" spans="1:11" s="78" customFormat="1" ht="35.25" customHeight="1" outlineLevel="1" x14ac:dyDescent="0.35">
      <c r="A23" s="30"/>
      <c r="B23" s="30"/>
      <c r="C23" s="45" t="s">
        <v>422</v>
      </c>
      <c r="D23" s="1" t="str">
        <f>VLOOKUP(C18,overview_of_services!$B$2:$I$50,5,FALSE)</f>
        <v>Open/closed detection to shut down heating or cooling systems</v>
      </c>
      <c r="E23" s="36">
        <v>2</v>
      </c>
      <c r="F23" s="36">
        <v>0</v>
      </c>
      <c r="G23" s="36">
        <v>1</v>
      </c>
      <c r="H23" s="36">
        <v>1</v>
      </c>
      <c r="I23" s="36">
        <v>0</v>
      </c>
      <c r="J23" s="36">
        <v>0</v>
      </c>
      <c r="K23" s="36">
        <v>0</v>
      </c>
    </row>
    <row r="24" spans="1:11" s="78" customFormat="1" ht="35.25" customHeight="1" outlineLevel="1" x14ac:dyDescent="0.35">
      <c r="A24" s="30"/>
      <c r="B24" s="30"/>
      <c r="C24" s="45" t="s">
        <v>423</v>
      </c>
      <c r="D24" s="1" t="str">
        <f>VLOOKUP(C18,overview_of_services!$B$2:$I$50,6,FALSE)</f>
        <v>Level 1 + Automised mechanical window opening based on room sensor data</v>
      </c>
      <c r="E24" s="36">
        <v>2</v>
      </c>
      <c r="F24" s="36">
        <v>0</v>
      </c>
      <c r="G24" s="36">
        <v>2</v>
      </c>
      <c r="H24" s="36">
        <v>1</v>
      </c>
      <c r="I24" s="36">
        <v>1</v>
      </c>
      <c r="J24" s="36">
        <v>0</v>
      </c>
      <c r="K24" s="36">
        <v>0</v>
      </c>
    </row>
    <row r="25" spans="1:11" s="78" customFormat="1" ht="35.25" customHeight="1" outlineLevel="1" x14ac:dyDescent="0.35">
      <c r="A25" s="30"/>
      <c r="B25" s="30"/>
      <c r="C25" s="45" t="s">
        <v>424</v>
      </c>
      <c r="D25" s="1" t="str">
        <f>VLOOKUP(C18,overview_of_services!$B$2:$I$50,7,FALSE)</f>
        <v>Level 2 + Centralized coordination of operable windows, e.g. to control free natural night cooling</v>
      </c>
      <c r="E25" s="36">
        <v>2</v>
      </c>
      <c r="F25" s="36">
        <v>0</v>
      </c>
      <c r="G25" s="36">
        <v>2</v>
      </c>
      <c r="H25" s="36">
        <v>2</v>
      </c>
      <c r="I25" s="36">
        <v>1</v>
      </c>
      <c r="J25" s="36">
        <v>0</v>
      </c>
      <c r="K25" s="36">
        <v>0</v>
      </c>
    </row>
    <row r="26" spans="1:11" s="78" customFormat="1" ht="35.25" customHeight="1" outlineLevel="1" x14ac:dyDescent="0.35">
      <c r="A26" s="30"/>
      <c r="B26" s="30"/>
      <c r="C26" s="45" t="s">
        <v>425</v>
      </c>
      <c r="D26" s="1">
        <f>VLOOKUP(C18,overview_of_services!$B$2:$I$50,8,FALSE)</f>
        <v>0</v>
      </c>
      <c r="E26" s="48"/>
      <c r="F26" s="36"/>
      <c r="G26" s="48"/>
      <c r="H26" s="48"/>
      <c r="I26" s="36"/>
      <c r="J26" s="36"/>
      <c r="K26" s="36"/>
    </row>
    <row r="27" spans="1:11" s="78" customFormat="1" ht="6" hidden="1" customHeight="1" outlineLevel="2" x14ac:dyDescent="0.35">
      <c r="A27" s="30"/>
      <c r="B27" s="30"/>
      <c r="C27" s="31"/>
      <c r="D27" s="31"/>
      <c r="E27" s="32"/>
      <c r="F27" s="32"/>
      <c r="G27" s="32"/>
      <c r="H27" s="32"/>
      <c r="I27" s="32"/>
      <c r="J27" s="32"/>
      <c r="K27" s="32"/>
    </row>
    <row r="28" spans="1:11" s="78" customFormat="1" ht="30.75" hidden="1" customHeight="1" outlineLevel="2" x14ac:dyDescent="0.35">
      <c r="A28" s="30"/>
      <c r="B28" s="30"/>
      <c r="C28" s="28"/>
      <c r="D28" s="28" t="s">
        <v>426</v>
      </c>
      <c r="E28" s="4" t="s">
        <v>434</v>
      </c>
      <c r="F28" s="6" t="s">
        <v>434</v>
      </c>
      <c r="G28" s="6" t="s">
        <v>434</v>
      </c>
      <c r="H28" s="6" t="s">
        <v>434</v>
      </c>
      <c r="I28" s="6" t="s">
        <v>434</v>
      </c>
      <c r="J28" s="6" t="s">
        <v>434</v>
      </c>
      <c r="K28" s="6" t="s">
        <v>434</v>
      </c>
    </row>
    <row r="29" spans="1:11" s="78" customFormat="1" ht="30.75" hidden="1" customHeight="1" outlineLevel="2" x14ac:dyDescent="0.35">
      <c r="A29" s="30"/>
      <c r="B29" s="30"/>
      <c r="C29" s="28"/>
      <c r="D29" s="28" t="s">
        <v>427</v>
      </c>
      <c r="E29" s="4"/>
      <c r="F29" s="5"/>
      <c r="G29" s="6"/>
      <c r="H29" s="6"/>
      <c r="I29" s="6"/>
      <c r="J29" s="6"/>
      <c r="K29" s="6"/>
    </row>
    <row r="30" spans="1:11" ht="20.25" customHeight="1" outlineLevel="1" collapsed="1" thickBot="1" x14ac:dyDescent="0.4">
      <c r="C30" s="30"/>
      <c r="D30" s="30"/>
      <c r="E30" s="30"/>
      <c r="F30" s="30"/>
      <c r="G30" s="33"/>
      <c r="H30" s="33"/>
      <c r="I30" s="33"/>
      <c r="J30" s="33"/>
      <c r="K30" s="33"/>
    </row>
    <row r="31" spans="1:11" ht="20.25" hidden="1" customHeight="1" outlineLevel="1" x14ac:dyDescent="0.35">
      <c r="C31" s="142" t="s">
        <v>412</v>
      </c>
      <c r="D31" s="142"/>
      <c r="E31" s="144" t="s">
        <v>413</v>
      </c>
      <c r="F31" s="144"/>
      <c r="G31" s="144"/>
      <c r="H31" s="144"/>
      <c r="I31" s="144"/>
      <c r="J31" s="144"/>
      <c r="K31" s="144"/>
    </row>
    <row r="32" spans="1:11" ht="36.75" hidden="1" customHeight="1" outlineLevel="1" x14ac:dyDescent="0.35">
      <c r="C32" s="143"/>
      <c r="D32" s="143"/>
      <c r="E32" s="35" t="s">
        <v>414</v>
      </c>
      <c r="F32" s="35" t="s">
        <v>415</v>
      </c>
      <c r="G32" s="35" t="s">
        <v>416</v>
      </c>
      <c r="H32" s="35" t="s">
        <v>417</v>
      </c>
      <c r="I32" s="35" t="s">
        <v>406</v>
      </c>
      <c r="J32" s="35" t="s">
        <v>419</v>
      </c>
      <c r="K32" s="35" t="s">
        <v>420</v>
      </c>
    </row>
    <row r="33" spans="1:11" s="78" customFormat="1" ht="35.25" hidden="1" customHeight="1" outlineLevel="1" x14ac:dyDescent="0.35">
      <c r="A33" s="30"/>
      <c r="B33" s="30"/>
      <c r="C33" s="44" t="s">
        <v>421</v>
      </c>
      <c r="D33" s="29" t="e">
        <f>VLOOKUP(#REF!,overview_of_services!$B$2:$I$50,4,FALSE)</f>
        <v>#REF!</v>
      </c>
      <c r="E33" s="36">
        <v>0</v>
      </c>
      <c r="F33" s="36">
        <v>0</v>
      </c>
      <c r="G33" s="36">
        <v>0</v>
      </c>
      <c r="H33" s="36">
        <v>0</v>
      </c>
      <c r="I33" s="36">
        <v>0</v>
      </c>
      <c r="J33" s="36">
        <v>0</v>
      </c>
      <c r="K33" s="36">
        <v>0</v>
      </c>
    </row>
    <row r="34" spans="1:11" s="78" customFormat="1" ht="35.25" hidden="1" customHeight="1" outlineLevel="1" x14ac:dyDescent="0.35">
      <c r="A34" s="30"/>
      <c r="B34" s="30"/>
      <c r="C34" s="45" t="s">
        <v>422</v>
      </c>
      <c r="D34" s="1" t="e">
        <f>VLOOKUP(#REF!,overview_of_services!$B$2:$I$50,5,FALSE)</f>
        <v>#REF!</v>
      </c>
      <c r="E34" s="70" t="s">
        <v>430</v>
      </c>
      <c r="F34" s="36">
        <v>0</v>
      </c>
      <c r="G34" s="36">
        <v>0</v>
      </c>
      <c r="H34" s="71" t="s">
        <v>431</v>
      </c>
      <c r="I34" s="36">
        <v>0</v>
      </c>
      <c r="J34" s="36">
        <v>0</v>
      </c>
      <c r="K34" s="36">
        <v>0</v>
      </c>
    </row>
    <row r="35" spans="1:11" s="78" customFormat="1" ht="35.25" hidden="1" customHeight="1" outlineLevel="1" x14ac:dyDescent="0.35">
      <c r="A35" s="30"/>
      <c r="B35" s="30"/>
      <c r="C35" s="45" t="s">
        <v>423</v>
      </c>
      <c r="D35" s="1" t="e">
        <f>VLOOKUP(#REF!,overview_of_services!$B$2:$I$50,6,FALSE)</f>
        <v>#REF!</v>
      </c>
      <c r="E35" s="71" t="s">
        <v>432</v>
      </c>
      <c r="F35" s="36">
        <v>0</v>
      </c>
      <c r="G35" s="36">
        <v>0</v>
      </c>
      <c r="H35" s="71" t="s">
        <v>432</v>
      </c>
      <c r="I35" s="36">
        <v>0</v>
      </c>
      <c r="J35" s="36">
        <v>0</v>
      </c>
      <c r="K35" s="36">
        <v>0</v>
      </c>
    </row>
    <row r="36" spans="1:11" s="78" customFormat="1" ht="35.25" hidden="1" customHeight="1" outlineLevel="1" x14ac:dyDescent="0.35">
      <c r="A36" s="30"/>
      <c r="B36" s="30"/>
      <c r="C36" s="45" t="s">
        <v>424</v>
      </c>
      <c r="D36" s="1" t="e">
        <f>VLOOKUP(#REF!,overview_of_services!$B$2:$I$50,7,FALSE)</f>
        <v>#REF!</v>
      </c>
      <c r="E36" s="36" t="s">
        <v>429</v>
      </c>
      <c r="F36" s="36" t="s">
        <v>429</v>
      </c>
      <c r="G36" s="36" t="s">
        <v>429</v>
      </c>
      <c r="H36" s="36" t="s">
        <v>429</v>
      </c>
      <c r="I36" s="36" t="s">
        <v>429</v>
      </c>
      <c r="J36" s="36" t="s">
        <v>429</v>
      </c>
      <c r="K36" s="36" t="s">
        <v>429</v>
      </c>
    </row>
    <row r="37" spans="1:11" s="78" customFormat="1" ht="35.25" hidden="1" customHeight="1" outlineLevel="1" x14ac:dyDescent="0.35">
      <c r="A37" s="30"/>
      <c r="B37" s="30"/>
      <c r="C37" s="45" t="s">
        <v>425</v>
      </c>
      <c r="D37" s="1" t="e">
        <f>VLOOKUP(#REF!,overview_of_services!$B$2:$I$50,8,FALSE)</f>
        <v>#REF!</v>
      </c>
      <c r="E37" s="48"/>
      <c r="F37" s="36"/>
      <c r="G37" s="48"/>
      <c r="H37" s="48"/>
      <c r="I37" s="36"/>
      <c r="J37" s="36"/>
      <c r="K37" s="36"/>
    </row>
    <row r="38" spans="1:11" s="78" customFormat="1" ht="6" hidden="1" customHeight="1" outlineLevel="2" x14ac:dyDescent="0.35">
      <c r="A38" s="30"/>
      <c r="B38" s="30"/>
      <c r="C38" s="31"/>
      <c r="D38" s="31"/>
      <c r="E38" s="32"/>
      <c r="F38" s="32"/>
      <c r="G38" s="32"/>
      <c r="H38" s="32"/>
      <c r="I38" s="32"/>
      <c r="J38" s="32"/>
      <c r="K38" s="32"/>
    </row>
    <row r="39" spans="1:11" s="78" customFormat="1" ht="30.75" hidden="1" customHeight="1" outlineLevel="2" x14ac:dyDescent="0.35">
      <c r="A39" s="30"/>
      <c r="B39" s="30"/>
      <c r="C39" s="28"/>
      <c r="D39" s="28" t="s">
        <v>426</v>
      </c>
      <c r="E39" s="4" t="s">
        <v>434</v>
      </c>
      <c r="F39" s="6" t="s">
        <v>434</v>
      </c>
      <c r="G39" s="6" t="s">
        <v>434</v>
      </c>
      <c r="H39" s="6" t="s">
        <v>434</v>
      </c>
      <c r="I39" s="6" t="s">
        <v>434</v>
      </c>
      <c r="J39" s="6" t="s">
        <v>434</v>
      </c>
      <c r="K39" s="6" t="s">
        <v>434</v>
      </c>
    </row>
    <row r="40" spans="1:11" s="78" customFormat="1" ht="30.75" hidden="1" customHeight="1" outlineLevel="2" x14ac:dyDescent="0.35">
      <c r="A40" s="30"/>
      <c r="B40" s="30"/>
      <c r="C40" s="28"/>
      <c r="D40" s="28" t="s">
        <v>427</v>
      </c>
      <c r="E40" s="4"/>
      <c r="F40" s="5"/>
      <c r="G40" s="6"/>
      <c r="H40" s="6"/>
      <c r="I40" s="6"/>
      <c r="J40" s="6"/>
      <c r="K40" s="6"/>
    </row>
    <row r="41" spans="1:11" ht="20.25" hidden="1" customHeight="1" outlineLevel="1" x14ac:dyDescent="0.35">
      <c r="C41" s="30"/>
      <c r="D41" s="30"/>
      <c r="E41" s="30"/>
      <c r="F41" s="30"/>
      <c r="G41" s="33"/>
      <c r="H41" s="33"/>
      <c r="I41" s="33"/>
      <c r="J41" s="33"/>
      <c r="K41" s="33"/>
    </row>
    <row r="42" spans="1:11" ht="20.25" hidden="1" customHeight="1" outlineLevel="1" thickBot="1" x14ac:dyDescent="0.4">
      <c r="C42" s="30"/>
      <c r="D42" s="30"/>
      <c r="E42" s="30"/>
      <c r="F42" s="30"/>
      <c r="G42" s="33"/>
      <c r="H42" s="33"/>
      <c r="I42" s="33"/>
      <c r="J42" s="33"/>
      <c r="K42" s="33"/>
    </row>
    <row r="43" spans="1:11" ht="15" thickBot="1" x14ac:dyDescent="0.4">
      <c r="C43" s="43" t="s">
        <v>408</v>
      </c>
      <c r="D43" s="37" t="s">
        <v>409</v>
      </c>
      <c r="E43" s="29">
        <f>VLOOKUP(C44,overview_of_services!$B$2:$L$50,11,FALSE)</f>
        <v>1</v>
      </c>
      <c r="F43" s="30"/>
      <c r="G43" s="33"/>
      <c r="H43" s="33"/>
      <c r="I43" s="33"/>
      <c r="J43" s="33"/>
      <c r="K43" s="33"/>
    </row>
    <row r="44" spans="1:11" ht="31.5" thickBot="1" x14ac:dyDescent="0.4">
      <c r="C44" s="42" t="s">
        <v>286</v>
      </c>
      <c r="D44" s="46" t="str">
        <f>VLOOKUP(C44,overview_of_services!$B$2:$I$50,3,FALSE)</f>
        <v>Reporting information regarding performance of dynamic building envelope systems</v>
      </c>
      <c r="E44" s="73"/>
      <c r="F44" s="105" t="s">
        <v>411</v>
      </c>
      <c r="G44" s="145" t="str">
        <f>VLOOKUP(C44,overview_of_services!$B$2:$I$50,2,FALSE)</f>
        <v xml:space="preserve">Feedback - Reporting information </v>
      </c>
      <c r="H44" s="145"/>
      <c r="I44" s="105"/>
      <c r="J44" s="27"/>
      <c r="K44" s="27"/>
    </row>
    <row r="45" spans="1:11" x14ac:dyDescent="0.35">
      <c r="C45" s="34"/>
      <c r="D45" s="34"/>
      <c r="E45" s="34"/>
      <c r="F45" s="34"/>
      <c r="G45" s="34"/>
      <c r="H45" s="34"/>
      <c r="I45" s="34"/>
      <c r="J45" s="34"/>
      <c r="K45" s="34"/>
    </row>
    <row r="46" spans="1:11" ht="14.4" customHeight="1" x14ac:dyDescent="0.35">
      <c r="C46" s="142" t="s">
        <v>412</v>
      </c>
      <c r="D46" s="142"/>
      <c r="E46" s="144" t="s">
        <v>413</v>
      </c>
      <c r="F46" s="144"/>
      <c r="G46" s="144"/>
      <c r="H46" s="144"/>
      <c r="I46" s="144"/>
      <c r="J46" s="144"/>
      <c r="K46" s="144"/>
    </row>
    <row r="47" spans="1:11" ht="29.5" thickBot="1" x14ac:dyDescent="0.4">
      <c r="C47" s="143"/>
      <c r="D47" s="143"/>
      <c r="E47" s="35" t="s">
        <v>414</v>
      </c>
      <c r="F47" s="35" t="s">
        <v>415</v>
      </c>
      <c r="G47" s="35" t="s">
        <v>416</v>
      </c>
      <c r="H47" s="35" t="s">
        <v>417</v>
      </c>
      <c r="I47" s="35" t="s">
        <v>406</v>
      </c>
      <c r="J47" s="35" t="s">
        <v>419</v>
      </c>
      <c r="K47" s="35" t="s">
        <v>420</v>
      </c>
    </row>
    <row r="48" spans="1:11" ht="21.5" thickTop="1" x14ac:dyDescent="0.35">
      <c r="C48" s="44" t="s">
        <v>421</v>
      </c>
      <c r="D48" s="29" t="str">
        <f>VLOOKUP(C44,overview_of_services!$B$2:$I$50,4,FALSE)</f>
        <v>No reporting</v>
      </c>
      <c r="E48" s="36">
        <v>0</v>
      </c>
      <c r="F48" s="36">
        <v>0</v>
      </c>
      <c r="G48" s="36">
        <v>0</v>
      </c>
      <c r="H48" s="36">
        <v>0</v>
      </c>
      <c r="I48" s="36">
        <v>0</v>
      </c>
      <c r="J48" s="36">
        <v>0</v>
      </c>
      <c r="K48" s="36">
        <v>0</v>
      </c>
    </row>
    <row r="49" spans="3:11" ht="21" x14ac:dyDescent="0.35">
      <c r="C49" s="45" t="s">
        <v>422</v>
      </c>
      <c r="D49" s="1" t="str">
        <f>VLOOKUP(C44,overview_of_services!$B$2:$I$50,5,FALSE)</f>
        <v>Position of each product &amp; fault detection</v>
      </c>
      <c r="E49" s="36">
        <v>0</v>
      </c>
      <c r="F49" s="36">
        <v>0</v>
      </c>
      <c r="G49" s="36">
        <v>0</v>
      </c>
      <c r="H49" s="36">
        <v>0</v>
      </c>
      <c r="I49" s="36">
        <v>0</v>
      </c>
      <c r="J49" s="36">
        <v>1</v>
      </c>
      <c r="K49" s="36">
        <v>1</v>
      </c>
    </row>
    <row r="50" spans="3:11" ht="21" x14ac:dyDescent="0.35">
      <c r="C50" s="45" t="s">
        <v>423</v>
      </c>
      <c r="D50" s="1" t="str">
        <f>VLOOKUP(C44,overview_of_services!$B$2:$I$50,6,FALSE)</f>
        <v>Position of each product, fault detection &amp; predictive maintenance</v>
      </c>
      <c r="E50" s="36">
        <v>0</v>
      </c>
      <c r="F50" s="36">
        <v>0</v>
      </c>
      <c r="G50" s="36">
        <v>0</v>
      </c>
      <c r="H50" s="36">
        <v>0</v>
      </c>
      <c r="I50" s="36">
        <v>0</v>
      </c>
      <c r="J50" s="36">
        <v>1</v>
      </c>
      <c r="K50" s="36">
        <v>2</v>
      </c>
    </row>
    <row r="51" spans="3:11" ht="33.65" customHeight="1" x14ac:dyDescent="0.35">
      <c r="C51" s="45" t="s">
        <v>424</v>
      </c>
      <c r="D51" s="1" t="str">
        <f>VLOOKUP(C44,overview_of_services!$B$2:$I$50,7,FALSE)</f>
        <v>Position of each product, fault detection, predictive maintenance, real-time sensor data (wind, lux, temperature…)</v>
      </c>
      <c r="E51" s="36">
        <v>0</v>
      </c>
      <c r="F51" s="36">
        <v>0</v>
      </c>
      <c r="G51" s="36">
        <v>0</v>
      </c>
      <c r="H51" s="36">
        <v>0</v>
      </c>
      <c r="I51" s="36">
        <v>0</v>
      </c>
      <c r="J51" s="36">
        <v>1</v>
      </c>
      <c r="K51" s="36">
        <v>3</v>
      </c>
    </row>
    <row r="52" spans="3:11" ht="37.5" customHeight="1" x14ac:dyDescent="0.35">
      <c r="C52" s="45" t="s">
        <v>425</v>
      </c>
      <c r="D52" s="1" t="str">
        <f>VLOOKUP(C44,overview_of_services!$B$2:$I$50,8,FALSE)</f>
        <v>Position of each product, fault detection, predictive maintenance, real-time &amp; historical sensor data (wind, lux, temperature…)</v>
      </c>
      <c r="E52" s="36">
        <v>0</v>
      </c>
      <c r="F52" s="36">
        <v>0</v>
      </c>
      <c r="G52" s="36">
        <v>0</v>
      </c>
      <c r="H52" s="36">
        <v>1</v>
      </c>
      <c r="I52" s="36">
        <v>0</v>
      </c>
      <c r="J52" s="36">
        <v>2</v>
      </c>
      <c r="K52" s="36">
        <v>3</v>
      </c>
    </row>
    <row r="53" spans="3:11" x14ac:dyDescent="0.35">
      <c r="C53" s="31"/>
      <c r="D53" s="31"/>
      <c r="E53" s="32"/>
      <c r="F53" s="32"/>
      <c r="G53" s="32"/>
      <c r="H53" s="32"/>
      <c r="I53" s="32"/>
      <c r="J53" s="32"/>
      <c r="K53" s="32"/>
    </row>
    <row r="54" spans="3:11" ht="15" hidden="1" outlineLevel="1" thickBot="1" x14ac:dyDescent="0.4">
      <c r="C54" s="28"/>
      <c r="D54" s="28" t="s">
        <v>426</v>
      </c>
      <c r="E54" s="4" t="s">
        <v>434</v>
      </c>
      <c r="F54" s="6" t="s">
        <v>434</v>
      </c>
      <c r="G54" s="6" t="s">
        <v>434</v>
      </c>
      <c r="H54" s="6" t="s">
        <v>434</v>
      </c>
      <c r="I54" s="6" t="s">
        <v>434</v>
      </c>
      <c r="J54" s="6" t="s">
        <v>434</v>
      </c>
      <c r="K54" s="6" t="s">
        <v>434</v>
      </c>
    </row>
    <row r="55" spans="3:11" ht="15" hidden="1" outlineLevel="1" thickBot="1" x14ac:dyDescent="0.4">
      <c r="C55" s="28"/>
      <c r="D55" s="28" t="s">
        <v>427</v>
      </c>
      <c r="E55" s="4"/>
      <c r="F55" s="5"/>
      <c r="G55" s="6"/>
      <c r="H55" s="6"/>
      <c r="I55" s="6"/>
      <c r="J55" s="6"/>
      <c r="K55" s="6"/>
    </row>
    <row r="56" spans="3:11" collapsed="1" x14ac:dyDescent="0.35"/>
  </sheetData>
  <mergeCells count="11">
    <mergeCell ref="C31:D32"/>
    <mergeCell ref="E31:K31"/>
    <mergeCell ref="G44:H44"/>
    <mergeCell ref="C46:D47"/>
    <mergeCell ref="E46:K46"/>
    <mergeCell ref="G4:H4"/>
    <mergeCell ref="C20:D21"/>
    <mergeCell ref="E20:K20"/>
    <mergeCell ref="G18:H18"/>
    <mergeCell ref="C6:D7"/>
    <mergeCell ref="E6:K6"/>
  </mergeCells>
  <conditionalFormatting sqref="C8:K9 C11:G12 C10:H10 C33:K37 C22:K26 E8:K12">
    <cfRule type="expression" dxfId="184" priority="78">
      <formula>$D8=0</formula>
    </cfRule>
  </conditionalFormatting>
  <conditionalFormatting sqref="B4">
    <cfRule type="expression" dxfId="183" priority="97">
      <formula>E4="yes"</formula>
    </cfRule>
  </conditionalFormatting>
  <conditionalFormatting sqref="B18">
    <cfRule type="expression" dxfId="182" priority="95">
      <formula>E18="yes"</formula>
    </cfRule>
  </conditionalFormatting>
  <conditionalFormatting sqref="C12">
    <cfRule type="expression" dxfId="181" priority="77">
      <formula>$D12=0</formula>
    </cfRule>
  </conditionalFormatting>
  <conditionalFormatting sqref="D12">
    <cfRule type="expression" dxfId="180" priority="76">
      <formula>$D12=0</formula>
    </cfRule>
  </conditionalFormatting>
  <conditionalFormatting sqref="C26">
    <cfRule type="expression" dxfId="179" priority="74">
      <formula>$D26=0</formula>
    </cfRule>
  </conditionalFormatting>
  <conditionalFormatting sqref="D26">
    <cfRule type="expression" dxfId="178" priority="73">
      <formula>$D26=0</formula>
    </cfRule>
  </conditionalFormatting>
  <conditionalFormatting sqref="C37">
    <cfRule type="expression" dxfId="177" priority="71">
      <formula>$D37=0</formula>
    </cfRule>
  </conditionalFormatting>
  <conditionalFormatting sqref="D37">
    <cfRule type="expression" dxfId="176" priority="70">
      <formula>$D37=0</formula>
    </cfRule>
  </conditionalFormatting>
  <conditionalFormatting sqref="H11:H12">
    <cfRule type="expression" dxfId="175" priority="25">
      <formula>$D11=0</formula>
    </cfRule>
  </conditionalFormatting>
  <conditionalFormatting sqref="I10:I12">
    <cfRule type="expression" dxfId="174" priority="24">
      <formula>$D10=0</formula>
    </cfRule>
  </conditionalFormatting>
  <conditionalFormatting sqref="E3">
    <cfRule type="colorScale" priority="22">
      <colorScale>
        <cfvo type="num" val="0"/>
        <cfvo type="num" val="1"/>
        <color rgb="FFF7ABAB"/>
        <color theme="9" tint="0.39997558519241921"/>
      </colorScale>
    </cfRule>
    <cfRule type="iconSet" priority="23">
      <iconSet iconSet="3Symbols">
        <cfvo type="percent" val="0"/>
        <cfvo type="num" val="0.33"/>
        <cfvo type="num" val="1"/>
      </iconSet>
    </cfRule>
  </conditionalFormatting>
  <conditionalFormatting sqref="E17">
    <cfRule type="colorScale" priority="20">
      <colorScale>
        <cfvo type="num" val="0"/>
        <cfvo type="num" val="1"/>
        <color rgb="FFF7ABAB"/>
        <color theme="9" tint="0.39997558519241921"/>
      </colorScale>
    </cfRule>
    <cfRule type="iconSet" priority="21">
      <iconSet iconSet="3Symbols">
        <cfvo type="percent" val="0"/>
        <cfvo type="num" val="0.33"/>
        <cfvo type="num" val="1"/>
      </iconSet>
    </cfRule>
  </conditionalFormatting>
  <conditionalFormatting sqref="C48:D52">
    <cfRule type="expression" dxfId="173" priority="17">
      <formula>$D48=0</formula>
    </cfRule>
  </conditionalFormatting>
  <conditionalFormatting sqref="C52">
    <cfRule type="expression" dxfId="172" priority="15">
      <formula>$D52=0</formula>
    </cfRule>
  </conditionalFormatting>
  <conditionalFormatting sqref="D52">
    <cfRule type="expression" dxfId="171" priority="14">
      <formula>$D52=0</formula>
    </cfRule>
  </conditionalFormatting>
  <conditionalFormatting sqref="E43">
    <cfRule type="colorScale" priority="6">
      <colorScale>
        <cfvo type="num" val="0"/>
        <cfvo type="num" val="1"/>
        <color rgb="FFF7ABAB"/>
        <color theme="9" tint="0.39997558519241921"/>
      </colorScale>
    </cfRule>
    <cfRule type="iconSet" priority="7">
      <iconSet iconSet="3Symbols">
        <cfvo type="percent" val="0"/>
        <cfvo type="num" val="0.33"/>
        <cfvo type="num" val="1"/>
      </iconSet>
    </cfRule>
  </conditionalFormatting>
  <conditionalFormatting sqref="E48:K48 F49:K52">
    <cfRule type="expression" dxfId="170" priority="3">
      <formula>$D48=0</formula>
    </cfRule>
  </conditionalFormatting>
  <conditionalFormatting sqref="E49:E52">
    <cfRule type="expression" dxfId="169" priority="2">
      <formula>$D49=0</formula>
    </cfRule>
  </conditionalFormatting>
  <conditionalFormatting sqref="E49:E52">
    <cfRule type="expression" dxfId="168" priority="1">
      <formula>$D49=0</formula>
    </cfRule>
  </conditionalFormatting>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K113"/>
  <sheetViews>
    <sheetView zoomScale="60" zoomScaleNormal="60" workbookViewId="0">
      <pane ySplit="1" topLeftCell="A2" activePane="bottomLeft" state="frozen"/>
      <selection activeCell="O235" sqref="O235"/>
      <selection pane="bottomLeft" activeCell="D11" sqref="D11"/>
    </sheetView>
  </sheetViews>
  <sheetFormatPr defaultColWidth="9.453125" defaultRowHeight="14.5" outlineLevelRow="2" x14ac:dyDescent="0.35"/>
  <cols>
    <col min="1" max="1" width="3.453125" style="30" customWidth="1"/>
    <col min="2" max="2" width="5.453125" style="30" customWidth="1"/>
    <col min="3" max="3" width="14.54296875" style="3" customWidth="1"/>
    <col min="4" max="4" width="60.54296875" style="3" customWidth="1"/>
    <col min="5" max="6" width="18.6328125" style="3" customWidth="1"/>
    <col min="7" max="11" width="18.6328125" style="2" customWidth="1"/>
    <col min="12" max="16384" width="9.453125" style="77"/>
  </cols>
  <sheetData>
    <row r="1" spans="1:11" s="80" customFormat="1" ht="37.5" customHeight="1" thickBot="1" x14ac:dyDescent="0.55000000000000004">
      <c r="A1" s="38"/>
      <c r="B1" s="38"/>
      <c r="C1" s="38" t="s">
        <v>407</v>
      </c>
      <c r="D1" s="39" t="s">
        <v>293</v>
      </c>
      <c r="E1" s="40"/>
      <c r="F1" s="40"/>
      <c r="G1" s="41"/>
      <c r="H1" s="41"/>
      <c r="I1" s="41"/>
      <c r="J1" s="41"/>
      <c r="K1" s="41"/>
    </row>
    <row r="2" spans="1:11" ht="26.25" customHeight="1" thickTop="1" x14ac:dyDescent="0.35">
      <c r="C2" s="30"/>
      <c r="D2" s="30"/>
      <c r="E2" s="30"/>
      <c r="F2" s="30"/>
      <c r="G2" s="30"/>
      <c r="H2" s="30"/>
      <c r="I2" s="30"/>
      <c r="J2" s="30"/>
      <c r="K2" s="30"/>
    </row>
    <row r="3" spans="1:11" ht="5.25" customHeight="1" thickBot="1" x14ac:dyDescent="0.4">
      <c r="C3" s="34"/>
      <c r="D3" s="34"/>
      <c r="E3" s="34"/>
      <c r="F3" s="34"/>
      <c r="G3" s="34"/>
      <c r="H3" s="34"/>
      <c r="I3" s="34"/>
      <c r="J3" s="34"/>
      <c r="K3" s="34"/>
    </row>
    <row r="4" spans="1:11" ht="17.25" customHeight="1" thickBot="1" x14ac:dyDescent="0.4">
      <c r="C4" s="43" t="s">
        <v>408</v>
      </c>
      <c r="D4" s="37" t="s">
        <v>409</v>
      </c>
      <c r="E4" s="29">
        <f>VLOOKUP(C5,overview_of_services!$B$2:$L$50,11,FALSE)</f>
        <v>1</v>
      </c>
      <c r="F4" s="30"/>
      <c r="G4" s="33"/>
      <c r="H4" s="33"/>
      <c r="I4" s="33"/>
      <c r="J4" s="33"/>
      <c r="K4" s="33"/>
    </row>
    <row r="5" spans="1:11" s="78" customFormat="1" ht="36.75" customHeight="1" thickBot="1" x14ac:dyDescent="0.7">
      <c r="A5" s="30"/>
      <c r="B5" s="47" t="s">
        <v>410</v>
      </c>
      <c r="C5" s="42" t="s">
        <v>295</v>
      </c>
      <c r="D5" s="46" t="str">
        <f>VLOOKUP(C5,overview_of_services!$B$2:$I$50,3,FALSE)</f>
        <v>Reporting information regarding local electricity generation</v>
      </c>
      <c r="E5" s="140" t="s">
        <v>411</v>
      </c>
      <c r="F5" s="105"/>
      <c r="G5" s="145" t="str">
        <f>VLOOKUP(C5,overview_of_services!$B$2:$I$50,2,FALSE)</f>
        <v xml:space="preserve">Feedback - Reporting information </v>
      </c>
      <c r="H5" s="145"/>
      <c r="I5" s="105"/>
      <c r="J5" s="27"/>
      <c r="K5" s="27"/>
    </row>
    <row r="6" spans="1:11" ht="5.25" customHeight="1" x14ac:dyDescent="0.35">
      <c r="C6" s="34"/>
      <c r="D6" s="34"/>
      <c r="E6" s="34"/>
      <c r="F6" s="34"/>
      <c r="G6" s="34"/>
      <c r="H6" s="34"/>
      <c r="I6" s="34"/>
      <c r="J6" s="34"/>
      <c r="K6" s="34"/>
    </row>
    <row r="7" spans="1:11" ht="20.25" customHeight="1" outlineLevel="1" x14ac:dyDescent="0.35">
      <c r="C7" s="142" t="s">
        <v>412</v>
      </c>
      <c r="D7" s="142"/>
      <c r="E7" s="144" t="s">
        <v>413</v>
      </c>
      <c r="F7" s="144"/>
      <c r="G7" s="144"/>
      <c r="H7" s="144"/>
      <c r="I7" s="144"/>
      <c r="J7" s="144"/>
      <c r="K7" s="144"/>
    </row>
    <row r="8" spans="1:11" ht="36.75" customHeight="1" outlineLevel="1" thickBot="1" x14ac:dyDescent="0.4">
      <c r="C8" s="143"/>
      <c r="D8" s="143"/>
      <c r="E8" s="35" t="s">
        <v>414</v>
      </c>
      <c r="F8" s="35" t="s">
        <v>415</v>
      </c>
      <c r="G8" s="35" t="s">
        <v>416</v>
      </c>
      <c r="H8" s="35" t="s">
        <v>417</v>
      </c>
      <c r="I8" s="35" t="s">
        <v>406</v>
      </c>
      <c r="J8" s="35" t="s">
        <v>419</v>
      </c>
      <c r="K8" s="35" t="s">
        <v>420</v>
      </c>
    </row>
    <row r="9" spans="1:11" s="78" customFormat="1" ht="35.25" customHeight="1" outlineLevel="1" thickTop="1" x14ac:dyDescent="0.35">
      <c r="A9" s="30"/>
      <c r="B9" s="30"/>
      <c r="C9" s="44" t="s">
        <v>421</v>
      </c>
      <c r="D9" s="29" t="str">
        <f>VLOOKUP(C5,overview_of_services!$B$2:$I$50,4,FALSE)</f>
        <v>None</v>
      </c>
      <c r="E9" s="49">
        <v>0</v>
      </c>
      <c r="F9" s="49">
        <v>0</v>
      </c>
      <c r="G9" s="49">
        <v>0</v>
      </c>
      <c r="H9" s="49">
        <v>0</v>
      </c>
      <c r="I9" s="49">
        <v>0</v>
      </c>
      <c r="J9" s="49">
        <v>0</v>
      </c>
      <c r="K9" s="49">
        <v>0</v>
      </c>
    </row>
    <row r="10" spans="1:11" s="78" customFormat="1" ht="35.25" customHeight="1" outlineLevel="1" x14ac:dyDescent="0.35">
      <c r="A10" s="30"/>
      <c r="B10" s="30"/>
      <c r="C10" s="45" t="s">
        <v>422</v>
      </c>
      <c r="D10" s="1" t="str">
        <f>VLOOKUP(C5,overview_of_services!$B$2:$I$50,5,FALSE)</f>
        <v>Current generation data available</v>
      </c>
      <c r="E10" s="49" t="s">
        <v>479</v>
      </c>
      <c r="F10" s="49">
        <v>0</v>
      </c>
      <c r="G10" s="49">
        <v>0</v>
      </c>
      <c r="H10" s="49">
        <v>0</v>
      </c>
      <c r="I10" s="49">
        <v>0</v>
      </c>
      <c r="J10" s="49" t="s">
        <v>479</v>
      </c>
      <c r="K10" s="49" t="s">
        <v>479</v>
      </c>
    </row>
    <row r="11" spans="1:11" s="78" customFormat="1" ht="35.25" customHeight="1" outlineLevel="1" x14ac:dyDescent="0.35">
      <c r="A11" s="30"/>
      <c r="B11" s="30"/>
      <c r="C11" s="45" t="s">
        <v>423</v>
      </c>
      <c r="D11" s="1" t="str">
        <f>VLOOKUP(C5,overview_of_services!$B$2:$I$50,6,FALSE)</f>
        <v>Actual values and historical data</v>
      </c>
      <c r="E11" s="49" t="s">
        <v>479</v>
      </c>
      <c r="F11" s="49">
        <v>0</v>
      </c>
      <c r="G11" s="49">
        <v>0</v>
      </c>
      <c r="H11" s="49">
        <v>0</v>
      </c>
      <c r="I11" s="49">
        <v>0</v>
      </c>
      <c r="J11" s="49" t="s">
        <v>479</v>
      </c>
      <c r="K11" s="49" t="s">
        <v>480</v>
      </c>
    </row>
    <row r="12" spans="1:11" s="78" customFormat="1" ht="35.25" customHeight="1" outlineLevel="1" x14ac:dyDescent="0.35">
      <c r="A12" s="30"/>
      <c r="B12" s="30"/>
      <c r="C12" s="45" t="s">
        <v>424</v>
      </c>
      <c r="D12" s="1" t="str">
        <f>VLOOKUP(C5,overview_of_services!$B$2:$I$50,7,FALSE)</f>
        <v>Performance evaluation including forecasting and/or benchmarking</v>
      </c>
      <c r="E12" s="49" t="s">
        <v>479</v>
      </c>
      <c r="F12" s="49">
        <v>0</v>
      </c>
      <c r="G12" s="49">
        <v>0</v>
      </c>
      <c r="H12" s="49">
        <v>0</v>
      </c>
      <c r="I12" s="49">
        <v>0</v>
      </c>
      <c r="J12" s="49" t="s">
        <v>479</v>
      </c>
      <c r="K12" s="49" t="s">
        <v>481</v>
      </c>
    </row>
    <row r="13" spans="1:11" s="78" customFormat="1" ht="35.25" customHeight="1" outlineLevel="1" x14ac:dyDescent="0.35">
      <c r="A13" s="30"/>
      <c r="B13" s="30"/>
      <c r="C13" s="45" t="s">
        <v>425</v>
      </c>
      <c r="D13" s="1" t="str">
        <f>VLOOKUP(C5,overview_of_services!$B$2:$I$50,8,FALSE)</f>
        <v>Performance evaluation including forecasting and/or benchmarking; also including predictive management and fault detection</v>
      </c>
      <c r="E13" s="49" t="s">
        <v>479</v>
      </c>
      <c r="F13" s="49">
        <v>0</v>
      </c>
      <c r="G13" s="49">
        <v>0</v>
      </c>
      <c r="H13" s="49" t="s">
        <v>479</v>
      </c>
      <c r="I13" s="49">
        <v>0</v>
      </c>
      <c r="J13" s="49" t="s">
        <v>480</v>
      </c>
      <c r="K13" s="49" t="s">
        <v>481</v>
      </c>
    </row>
    <row r="14" spans="1:11" s="78" customFormat="1" ht="6" hidden="1" customHeight="1" outlineLevel="2" x14ac:dyDescent="0.35">
      <c r="A14" s="30"/>
      <c r="B14" s="30"/>
      <c r="C14" s="31"/>
      <c r="D14" s="31"/>
      <c r="E14" s="32"/>
      <c r="F14" s="32"/>
      <c r="G14" s="32"/>
      <c r="H14" s="32"/>
      <c r="I14" s="32"/>
      <c r="J14" s="32"/>
      <c r="K14" s="32"/>
    </row>
    <row r="15" spans="1:11" s="78" customFormat="1" ht="30.75" hidden="1" customHeight="1" outlineLevel="2" x14ac:dyDescent="0.35">
      <c r="A15" s="30"/>
      <c r="B15" s="30"/>
      <c r="C15" s="28"/>
      <c r="D15" s="28" t="s">
        <v>426</v>
      </c>
      <c r="E15" s="4" t="s">
        <v>482</v>
      </c>
      <c r="F15" s="4" t="s">
        <v>482</v>
      </c>
      <c r="G15" s="6" t="s">
        <v>434</v>
      </c>
      <c r="H15" s="6" t="s">
        <v>434</v>
      </c>
      <c r="I15" s="6" t="s">
        <v>434</v>
      </c>
      <c r="J15" s="6" t="s">
        <v>434</v>
      </c>
      <c r="K15" s="6" t="s">
        <v>434</v>
      </c>
    </row>
    <row r="16" spans="1:11" s="78" customFormat="1" ht="30.75" hidden="1" customHeight="1" outlineLevel="2" x14ac:dyDescent="0.35">
      <c r="A16" s="30"/>
      <c r="B16" s="30"/>
      <c r="C16" s="28"/>
      <c r="D16" s="28" t="s">
        <v>427</v>
      </c>
      <c r="E16" s="6"/>
      <c r="F16" s="6"/>
      <c r="G16" s="6"/>
      <c r="H16" s="6"/>
      <c r="I16" s="6"/>
      <c r="J16" s="6"/>
      <c r="K16" s="4"/>
    </row>
    <row r="17" spans="1:11" ht="20.25" customHeight="1" outlineLevel="1" collapsed="1" thickBot="1" x14ac:dyDescent="0.4">
      <c r="C17" s="30"/>
      <c r="D17" s="30"/>
      <c r="E17" s="30"/>
      <c r="F17" s="30"/>
      <c r="G17" s="33"/>
      <c r="H17" s="33"/>
      <c r="I17" s="33"/>
      <c r="J17" s="33"/>
      <c r="K17" s="33"/>
    </row>
    <row r="18" spans="1:11" ht="17.25" customHeight="1" thickBot="1" x14ac:dyDescent="0.4">
      <c r="C18" s="43" t="s">
        <v>408</v>
      </c>
      <c r="D18" s="37" t="s">
        <v>409</v>
      </c>
      <c r="E18" s="29">
        <f>VLOOKUP(C19,overview_of_services!$B$2:$L$50,11,FALSE)</f>
        <v>1</v>
      </c>
      <c r="F18" s="30"/>
      <c r="G18" s="33"/>
      <c r="H18" s="33"/>
      <c r="I18" s="33"/>
      <c r="J18" s="33"/>
      <c r="K18" s="33"/>
    </row>
    <row r="19" spans="1:11" s="78" customFormat="1" ht="36.75" customHeight="1" thickBot="1" x14ac:dyDescent="0.7">
      <c r="A19" s="30"/>
      <c r="B19" s="47" t="s">
        <v>410</v>
      </c>
      <c r="C19" s="42" t="s">
        <v>299</v>
      </c>
      <c r="D19" s="46" t="str">
        <f>VLOOKUP(C19,overview_of_services!$B$2:$I$50,3,FALSE)</f>
        <v>Storage of (locally generated) electricity</v>
      </c>
      <c r="E19" s="104" t="s">
        <v>411</v>
      </c>
      <c r="F19" s="105"/>
      <c r="G19" s="145" t="str">
        <f>VLOOKUP(C19,overview_of_services!$B$2:$I$50,2,FALSE)</f>
        <v>DER - Storage</v>
      </c>
      <c r="H19" s="145"/>
      <c r="I19" s="105"/>
      <c r="J19" s="27"/>
      <c r="K19" s="27"/>
    </row>
    <row r="20" spans="1:11" ht="5.25" customHeight="1" x14ac:dyDescent="0.35">
      <c r="C20" s="34"/>
      <c r="D20" s="34"/>
      <c r="E20" s="34"/>
      <c r="F20" s="34"/>
      <c r="G20" s="34"/>
      <c r="H20" s="34"/>
      <c r="I20" s="34"/>
      <c r="J20" s="34"/>
      <c r="K20" s="34"/>
    </row>
    <row r="21" spans="1:11" ht="20.25" customHeight="1" outlineLevel="1" x14ac:dyDescent="0.35">
      <c r="C21" s="142" t="s">
        <v>412</v>
      </c>
      <c r="D21" s="142"/>
      <c r="E21" s="144" t="s">
        <v>413</v>
      </c>
      <c r="F21" s="144"/>
      <c r="G21" s="144"/>
      <c r="H21" s="144"/>
      <c r="I21" s="144"/>
      <c r="J21" s="144"/>
      <c r="K21" s="144"/>
    </row>
    <row r="22" spans="1:11" ht="36.75" customHeight="1" outlineLevel="1" thickBot="1" x14ac:dyDescent="0.4">
      <c r="C22" s="143"/>
      <c r="D22" s="143"/>
      <c r="E22" s="35" t="s">
        <v>414</v>
      </c>
      <c r="F22" s="35" t="s">
        <v>415</v>
      </c>
      <c r="G22" s="35" t="s">
        <v>416</v>
      </c>
      <c r="H22" s="35" t="s">
        <v>417</v>
      </c>
      <c r="I22" s="35" t="s">
        <v>406</v>
      </c>
      <c r="J22" s="35" t="s">
        <v>419</v>
      </c>
      <c r="K22" s="35" t="s">
        <v>420</v>
      </c>
    </row>
    <row r="23" spans="1:11" s="78" customFormat="1" ht="35.25" customHeight="1" outlineLevel="1" thickTop="1" x14ac:dyDescent="0.35">
      <c r="A23" s="30"/>
      <c r="B23" s="30"/>
      <c r="C23" s="44" t="s">
        <v>421</v>
      </c>
      <c r="D23" s="29" t="str">
        <f>VLOOKUP(C19,overview_of_services!$B$2:$I$50,4,FALSE)</f>
        <v>None</v>
      </c>
      <c r="E23" s="49">
        <v>0</v>
      </c>
      <c r="F23" s="49">
        <v>0</v>
      </c>
      <c r="G23" s="49">
        <v>0</v>
      </c>
      <c r="H23" s="49">
        <v>0</v>
      </c>
      <c r="I23" s="49">
        <v>0</v>
      </c>
      <c r="J23" s="49">
        <v>0</v>
      </c>
      <c r="K23" s="49">
        <v>0</v>
      </c>
    </row>
    <row r="24" spans="1:11" s="78" customFormat="1" ht="35.25" customHeight="1" outlineLevel="1" x14ac:dyDescent="0.35">
      <c r="A24" s="30"/>
      <c r="B24" s="30"/>
      <c r="C24" s="45" t="s">
        <v>422</v>
      </c>
      <c r="D24" s="1" t="str">
        <f>VLOOKUP(C19,overview_of_services!$B$2:$I$50,5,FALSE)</f>
        <v>On site storage of electricity (e.g. electric battery)</v>
      </c>
      <c r="E24" s="49">
        <v>0</v>
      </c>
      <c r="F24" s="49" t="s">
        <v>479</v>
      </c>
      <c r="G24" s="49">
        <v>0</v>
      </c>
      <c r="H24" s="49" t="s">
        <v>480</v>
      </c>
      <c r="I24" s="49">
        <v>0</v>
      </c>
      <c r="J24" s="49">
        <v>0</v>
      </c>
      <c r="K24" s="49">
        <v>0</v>
      </c>
    </row>
    <row r="25" spans="1:11" s="78" customFormat="1" ht="35.25" customHeight="1" outlineLevel="1" x14ac:dyDescent="0.35">
      <c r="A25" s="30"/>
      <c r="B25" s="30"/>
      <c r="C25" s="45" t="s">
        <v>423</v>
      </c>
      <c r="D25" s="1" t="str">
        <f>VLOOKUP(C19,overview_of_services!$B$2:$I$50,6,FALSE)</f>
        <v>On site storage of energy (e.g. electric battery or thermal storage) with controller based on grid signals</v>
      </c>
      <c r="E25" s="49">
        <v>0</v>
      </c>
      <c r="F25" s="49" t="s">
        <v>480</v>
      </c>
      <c r="G25" s="49">
        <v>0</v>
      </c>
      <c r="H25" s="49" t="s">
        <v>480</v>
      </c>
      <c r="I25" s="49">
        <v>0</v>
      </c>
      <c r="J25" s="49">
        <v>0</v>
      </c>
      <c r="K25" s="49">
        <v>0</v>
      </c>
    </row>
    <row r="26" spans="1:11" s="78" customFormat="1" ht="35.25" customHeight="1" outlineLevel="1" x14ac:dyDescent="0.35">
      <c r="A26" s="30"/>
      <c r="B26" s="30"/>
      <c r="C26" s="45" t="s">
        <v>424</v>
      </c>
      <c r="D26" s="1" t="str">
        <f>VLOOKUP(C19,overview_of_services!$B$2:$I$50,7,FALSE)</f>
        <v>On site storage of energy (e.g. electric battery or thermal storage) with controller optimising the use of locally generated electricity</v>
      </c>
      <c r="E26" s="49">
        <v>0</v>
      </c>
      <c r="F26" s="49" t="s">
        <v>480</v>
      </c>
      <c r="G26" s="49">
        <v>0</v>
      </c>
      <c r="H26" s="49" t="s">
        <v>480</v>
      </c>
      <c r="I26" s="49">
        <v>0</v>
      </c>
      <c r="J26" s="49">
        <v>0</v>
      </c>
      <c r="K26" s="49">
        <v>0</v>
      </c>
    </row>
    <row r="27" spans="1:11" s="78" customFormat="1" ht="50.25" customHeight="1" outlineLevel="1" x14ac:dyDescent="0.35">
      <c r="A27" s="30"/>
      <c r="B27" s="30"/>
      <c r="C27" s="45" t="s">
        <v>425</v>
      </c>
      <c r="D27" s="1" t="str">
        <f>VLOOKUP(C19,overview_of_services!$B$2:$I$50,8,FALSE)</f>
        <v>On site storage of energy (e.g. electric battery or thermal storage) with controller optimising the use of locally generated electricity and possibility to feed back into the grid</v>
      </c>
      <c r="E27" s="49">
        <v>0</v>
      </c>
      <c r="F27" s="49" t="s">
        <v>481</v>
      </c>
      <c r="G27" s="49">
        <v>0</v>
      </c>
      <c r="H27" s="49" t="s">
        <v>480</v>
      </c>
      <c r="I27" s="49">
        <v>0</v>
      </c>
      <c r="J27" s="49">
        <v>0</v>
      </c>
      <c r="K27" s="49">
        <v>0</v>
      </c>
    </row>
    <row r="28" spans="1:11" s="78" customFormat="1" ht="6" hidden="1" customHeight="1" outlineLevel="2" thickBot="1" x14ac:dyDescent="0.4">
      <c r="A28" s="30"/>
      <c r="B28" s="30"/>
      <c r="C28" s="31"/>
      <c r="D28" s="31"/>
      <c r="E28" s="32"/>
      <c r="F28" s="32"/>
      <c r="G28" s="32"/>
      <c r="H28" s="32"/>
      <c r="I28" s="32"/>
      <c r="J28" s="32"/>
      <c r="K28" s="32"/>
    </row>
    <row r="29" spans="1:11" s="78" customFormat="1" ht="30.75" hidden="1" customHeight="1" outlineLevel="2" thickBot="1" x14ac:dyDescent="0.4">
      <c r="A29" s="30"/>
      <c r="B29" s="30"/>
      <c r="C29" s="28"/>
      <c r="D29" s="28" t="s">
        <v>426</v>
      </c>
      <c r="E29" s="6" t="s">
        <v>434</v>
      </c>
      <c r="F29" s="6" t="s">
        <v>434</v>
      </c>
      <c r="G29" s="6" t="s">
        <v>434</v>
      </c>
      <c r="H29" s="6" t="s">
        <v>434</v>
      </c>
      <c r="I29" s="6" t="s">
        <v>434</v>
      </c>
      <c r="J29" s="6" t="s">
        <v>434</v>
      </c>
      <c r="K29" s="6" t="s">
        <v>434</v>
      </c>
    </row>
    <row r="30" spans="1:11" s="78" customFormat="1" ht="30.75" hidden="1" customHeight="1" outlineLevel="2" thickBot="1" x14ac:dyDescent="0.4">
      <c r="A30" s="30"/>
      <c r="B30" s="30"/>
      <c r="C30" s="28"/>
      <c r="D30" s="28" t="s">
        <v>427</v>
      </c>
      <c r="E30" s="4"/>
      <c r="F30" s="4"/>
      <c r="G30" s="6"/>
      <c r="H30" s="6"/>
      <c r="I30" s="6"/>
      <c r="J30" s="4"/>
      <c r="K30" s="6"/>
    </row>
    <row r="31" spans="1:11" ht="20.25" customHeight="1" outlineLevel="1" collapsed="1" thickBot="1" x14ac:dyDescent="0.4">
      <c r="C31" s="30"/>
      <c r="D31" s="30"/>
      <c r="E31" s="30"/>
      <c r="F31" s="30"/>
      <c r="G31" s="33"/>
      <c r="H31" s="33"/>
      <c r="I31" s="33"/>
      <c r="J31" s="33"/>
      <c r="K31" s="33"/>
    </row>
    <row r="32" spans="1:11" ht="17.25" customHeight="1" thickBot="1" x14ac:dyDescent="0.4">
      <c r="C32" s="43" t="s">
        <v>408</v>
      </c>
      <c r="D32" s="37" t="s">
        <v>409</v>
      </c>
      <c r="E32" s="29">
        <f>VLOOKUP(C33,overview_of_services!$B$2:$L$50,11,FALSE)</f>
        <v>1</v>
      </c>
      <c r="F32" s="30"/>
      <c r="G32" s="33"/>
      <c r="H32" s="33"/>
      <c r="I32" s="33"/>
      <c r="J32" s="33"/>
      <c r="K32" s="33"/>
    </row>
    <row r="33" spans="1:11" s="78" customFormat="1" ht="36.75" customHeight="1" thickBot="1" x14ac:dyDescent="0.7">
      <c r="A33" s="30"/>
      <c r="B33" s="47" t="s">
        <v>410</v>
      </c>
      <c r="C33" s="42" t="s">
        <v>306</v>
      </c>
      <c r="D33" s="46" t="str">
        <f>VLOOKUP(C33,overview_of_services!$B$2:$I$50,3,FALSE)</f>
        <v>Optimizing self-consumption of locally generated electricity</v>
      </c>
      <c r="E33" s="104" t="s">
        <v>411</v>
      </c>
      <c r="F33" s="105"/>
      <c r="G33" s="145" t="str">
        <f>VLOOKUP(C33,overview_of_services!$B$2:$I$50,2,FALSE)</f>
        <v>DER- Optimization</v>
      </c>
      <c r="H33" s="145"/>
      <c r="I33" s="105"/>
      <c r="J33" s="27"/>
      <c r="K33" s="27"/>
    </row>
    <row r="34" spans="1:11" ht="5.25" customHeight="1" x14ac:dyDescent="0.35">
      <c r="C34" s="34"/>
      <c r="D34" s="34"/>
      <c r="E34" s="34"/>
      <c r="F34" s="34"/>
      <c r="G34" s="34"/>
      <c r="H34" s="34"/>
      <c r="I34" s="34"/>
      <c r="J34" s="34"/>
      <c r="K34" s="34"/>
    </row>
    <row r="35" spans="1:11" ht="20.25" customHeight="1" outlineLevel="1" x14ac:dyDescent="0.35">
      <c r="C35" s="142" t="s">
        <v>412</v>
      </c>
      <c r="D35" s="142"/>
      <c r="E35" s="144" t="s">
        <v>413</v>
      </c>
      <c r="F35" s="144"/>
      <c r="G35" s="144"/>
      <c r="H35" s="144"/>
      <c r="I35" s="144"/>
      <c r="J35" s="144"/>
      <c r="K35" s="144"/>
    </row>
    <row r="36" spans="1:11" ht="36.75" customHeight="1" outlineLevel="1" thickBot="1" x14ac:dyDescent="0.4">
      <c r="C36" s="143"/>
      <c r="D36" s="143"/>
      <c r="E36" s="35" t="s">
        <v>414</v>
      </c>
      <c r="F36" s="35" t="s">
        <v>415</v>
      </c>
      <c r="G36" s="35" t="s">
        <v>416</v>
      </c>
      <c r="H36" s="35" t="s">
        <v>417</v>
      </c>
      <c r="I36" s="35" t="s">
        <v>406</v>
      </c>
      <c r="J36" s="35" t="s">
        <v>419</v>
      </c>
      <c r="K36" s="35" t="s">
        <v>420</v>
      </c>
    </row>
    <row r="37" spans="1:11" s="78" customFormat="1" ht="35.25" customHeight="1" outlineLevel="1" thickTop="1" x14ac:dyDescent="0.35">
      <c r="A37" s="30"/>
      <c r="B37" s="30"/>
      <c r="C37" s="44" t="s">
        <v>421</v>
      </c>
      <c r="D37" s="29" t="str">
        <f>VLOOKUP(C33,overview_of_services!$B$2:$I$50,4,FALSE)</f>
        <v>None</v>
      </c>
      <c r="E37" s="49">
        <v>0</v>
      </c>
      <c r="F37" s="49">
        <v>0</v>
      </c>
      <c r="G37" s="49">
        <v>0</v>
      </c>
      <c r="H37" s="49">
        <v>0</v>
      </c>
      <c r="I37" s="49">
        <v>0</v>
      </c>
      <c r="J37" s="49">
        <v>0</v>
      </c>
      <c r="K37" s="49">
        <v>0</v>
      </c>
    </row>
    <row r="38" spans="1:11" s="78" customFormat="1" ht="35.25" customHeight="1" outlineLevel="1" x14ac:dyDescent="0.35">
      <c r="A38" s="30"/>
      <c r="B38" s="30"/>
      <c r="C38" s="45" t="s">
        <v>422</v>
      </c>
      <c r="D38" s="1" t="str">
        <f>VLOOKUP(C33,overview_of_services!$B$2:$I$50,5,FALSE)</f>
        <v>Scheduling electricity consumption (plug loads, white goods, etc.)</v>
      </c>
      <c r="E38" s="49">
        <v>0</v>
      </c>
      <c r="F38" s="49" t="s">
        <v>479</v>
      </c>
      <c r="G38" s="49">
        <v>0</v>
      </c>
      <c r="H38" s="49" t="s">
        <v>479</v>
      </c>
      <c r="I38" s="49">
        <v>0</v>
      </c>
      <c r="J38" s="49">
        <v>0</v>
      </c>
      <c r="K38" s="49">
        <v>0</v>
      </c>
    </row>
    <row r="39" spans="1:11" s="78" customFormat="1" ht="35.25" customHeight="1" outlineLevel="1" x14ac:dyDescent="0.35">
      <c r="A39" s="30"/>
      <c r="B39" s="30"/>
      <c r="C39" s="45" t="s">
        <v>423</v>
      </c>
      <c r="D39" s="1" t="str">
        <f>VLOOKUP(C33,overview_of_services!$B$2:$I$50,6,FALSE)</f>
        <v>Automated management of local electricity consumption based on current renewable energy availability</v>
      </c>
      <c r="E39" s="49">
        <v>0</v>
      </c>
      <c r="F39" s="49" t="s">
        <v>480</v>
      </c>
      <c r="G39" s="49">
        <v>0</v>
      </c>
      <c r="H39" s="49" t="s">
        <v>480</v>
      </c>
      <c r="I39" s="49">
        <v>0</v>
      </c>
      <c r="J39" s="49">
        <v>0</v>
      </c>
      <c r="K39" s="49">
        <v>0</v>
      </c>
    </row>
    <row r="40" spans="1:11" s="78" customFormat="1" ht="35.25" customHeight="1" outlineLevel="1" x14ac:dyDescent="0.35">
      <c r="A40" s="30"/>
      <c r="B40" s="30"/>
      <c r="C40" s="45" t="s">
        <v>424</v>
      </c>
      <c r="D40" s="1" t="str">
        <f>VLOOKUP(C33,overview_of_services!$B$2:$I$50,7,FALSE)</f>
        <v>Automated management of local electricity consumption based on current and predicted energy needs and renewable energy availability</v>
      </c>
      <c r="E40" s="49">
        <v>0</v>
      </c>
      <c r="F40" s="49">
        <v>3</v>
      </c>
      <c r="G40" s="49">
        <v>0</v>
      </c>
      <c r="H40" s="49" t="s">
        <v>480</v>
      </c>
      <c r="I40" s="49">
        <v>0</v>
      </c>
      <c r="J40" s="49">
        <v>0</v>
      </c>
      <c r="K40" s="49">
        <v>0</v>
      </c>
    </row>
    <row r="41" spans="1:11" s="78" customFormat="1" ht="35.25" customHeight="1" outlineLevel="1" x14ac:dyDescent="0.35">
      <c r="A41" s="30"/>
      <c r="B41" s="30"/>
      <c r="C41" s="45" t="s">
        <v>425</v>
      </c>
      <c r="D41" s="1">
        <f>VLOOKUP(C33,overview_of_services!$B$2:$I$50,8,FALSE)</f>
        <v>0</v>
      </c>
      <c r="E41" s="48"/>
      <c r="F41" s="36"/>
      <c r="G41" s="48"/>
      <c r="H41" s="48"/>
      <c r="I41" s="36"/>
      <c r="J41" s="36"/>
      <c r="K41" s="36"/>
    </row>
    <row r="42" spans="1:11" s="78" customFormat="1" ht="6" hidden="1" customHeight="1" outlineLevel="2" x14ac:dyDescent="0.35">
      <c r="A42" s="30"/>
      <c r="B42" s="30"/>
      <c r="C42" s="31"/>
      <c r="D42" s="31"/>
      <c r="E42" s="32"/>
      <c r="F42" s="32"/>
      <c r="G42" s="32"/>
      <c r="H42" s="32"/>
      <c r="I42" s="32"/>
      <c r="J42" s="32"/>
      <c r="K42" s="32"/>
    </row>
    <row r="43" spans="1:11" s="78" customFormat="1" ht="30.75" hidden="1" customHeight="1" outlineLevel="2" x14ac:dyDescent="0.35">
      <c r="A43" s="30"/>
      <c r="B43" s="30"/>
      <c r="C43" s="28"/>
      <c r="D43" s="28" t="s">
        <v>426</v>
      </c>
      <c r="E43" s="4"/>
      <c r="F43" s="5"/>
      <c r="G43" s="6"/>
      <c r="H43" s="6"/>
      <c r="I43" s="6"/>
      <c r="J43" s="6"/>
      <c r="K43" s="6"/>
    </row>
    <row r="44" spans="1:11" s="78" customFormat="1" ht="30.75" hidden="1" customHeight="1" outlineLevel="2" x14ac:dyDescent="0.35">
      <c r="A44" s="30"/>
      <c r="B44" s="30"/>
      <c r="C44" s="28"/>
      <c r="D44" s="28" t="s">
        <v>427</v>
      </c>
      <c r="E44" s="4"/>
      <c r="F44" s="5"/>
      <c r="G44" s="6"/>
      <c r="H44" s="6"/>
      <c r="I44" s="6"/>
      <c r="J44" s="6"/>
      <c r="K44" s="6"/>
    </row>
    <row r="45" spans="1:11" ht="20.25" customHeight="1" outlineLevel="1" collapsed="1" thickBot="1" x14ac:dyDescent="0.4">
      <c r="C45" s="30"/>
      <c r="D45" s="30"/>
      <c r="E45" s="30"/>
      <c r="F45" s="30"/>
      <c r="G45" s="33"/>
      <c r="H45" s="33"/>
      <c r="I45" s="33"/>
      <c r="J45" s="33"/>
      <c r="K45" s="33"/>
    </row>
    <row r="46" spans="1:11" ht="17.25" customHeight="1" thickBot="1" x14ac:dyDescent="0.4">
      <c r="C46" s="43" t="s">
        <v>408</v>
      </c>
      <c r="D46" s="37" t="s">
        <v>409</v>
      </c>
      <c r="E46" s="29">
        <f>VLOOKUP(C47,overview_of_services!$B$2:$L$50,11,FALSE)</f>
        <v>1</v>
      </c>
      <c r="F46" s="30"/>
      <c r="G46" s="33"/>
      <c r="H46" s="33"/>
      <c r="I46" s="33"/>
      <c r="J46" s="33"/>
      <c r="K46" s="33"/>
    </row>
    <row r="47" spans="1:11" s="78" customFormat="1" ht="36.75" customHeight="1" thickBot="1" x14ac:dyDescent="0.7">
      <c r="A47" s="30"/>
      <c r="B47" s="47" t="s">
        <v>410</v>
      </c>
      <c r="C47" s="42" t="s">
        <v>312</v>
      </c>
      <c r="D47" s="46" t="str">
        <f>VLOOKUP(C47,overview_of_services!$B$2:$I$50,3,FALSE)</f>
        <v>Control of combined heat and power plant (CHP)</v>
      </c>
      <c r="E47" s="104" t="s">
        <v>411</v>
      </c>
      <c r="F47" s="105"/>
      <c r="G47" s="145" t="str">
        <f>VLOOKUP(C47,overview_of_services!$B$2:$I$50,2,FALSE)</f>
        <v>DER - Generation Control</v>
      </c>
      <c r="H47" s="145"/>
      <c r="I47" s="105"/>
      <c r="J47" s="27"/>
      <c r="K47" s="27"/>
    </row>
    <row r="48" spans="1:11" ht="5.25" customHeight="1" x14ac:dyDescent="0.35">
      <c r="C48" s="34"/>
      <c r="D48" s="34"/>
      <c r="E48" s="34"/>
      <c r="F48" s="34"/>
      <c r="G48" s="34"/>
      <c r="H48" s="34"/>
      <c r="I48" s="34"/>
      <c r="J48" s="34"/>
      <c r="K48" s="34"/>
    </row>
    <row r="49" spans="1:11" ht="20.25" customHeight="1" outlineLevel="1" x14ac:dyDescent="0.35">
      <c r="C49" s="142" t="s">
        <v>412</v>
      </c>
      <c r="D49" s="142"/>
      <c r="E49" s="144" t="s">
        <v>413</v>
      </c>
      <c r="F49" s="144"/>
      <c r="G49" s="144"/>
      <c r="H49" s="144"/>
      <c r="I49" s="144"/>
      <c r="J49" s="144"/>
      <c r="K49" s="144"/>
    </row>
    <row r="50" spans="1:11" ht="42.75" customHeight="1" outlineLevel="1" thickBot="1" x14ac:dyDescent="0.4">
      <c r="C50" s="143"/>
      <c r="D50" s="143"/>
      <c r="E50" s="35" t="s">
        <v>414</v>
      </c>
      <c r="F50" s="35" t="s">
        <v>415</v>
      </c>
      <c r="G50" s="35" t="s">
        <v>416</v>
      </c>
      <c r="H50" s="35" t="s">
        <v>417</v>
      </c>
      <c r="I50" s="35" t="s">
        <v>406</v>
      </c>
      <c r="J50" s="35" t="s">
        <v>419</v>
      </c>
      <c r="K50" s="35" t="s">
        <v>420</v>
      </c>
    </row>
    <row r="51" spans="1:11" s="78" customFormat="1" ht="29.5" outlineLevel="1" thickTop="1" x14ac:dyDescent="0.35">
      <c r="A51" s="30"/>
      <c r="B51" s="30"/>
      <c r="C51" s="44" t="s">
        <v>421</v>
      </c>
      <c r="D51" s="29" t="str">
        <f>VLOOKUP(C47,overview_of_services!$B$2:$I$50,4,FALSE)</f>
        <v>CHP control based on scheduled runtime management and/or current heat energy demand</v>
      </c>
      <c r="E51" s="49">
        <v>0</v>
      </c>
      <c r="F51" s="49">
        <v>0</v>
      </c>
      <c r="G51" s="49">
        <v>0</v>
      </c>
      <c r="H51" s="49">
        <v>0</v>
      </c>
      <c r="I51" s="49">
        <v>0</v>
      </c>
      <c r="J51" s="49">
        <v>0</v>
      </c>
      <c r="K51" s="49">
        <v>0</v>
      </c>
    </row>
    <row r="52" spans="1:11" s="78" customFormat="1" ht="29" outlineLevel="1" x14ac:dyDescent="0.35">
      <c r="A52" s="30"/>
      <c r="B52" s="30"/>
      <c r="C52" s="45" t="s">
        <v>422</v>
      </c>
      <c r="D52" s="1" t="str">
        <f>VLOOKUP(C47,overview_of_services!$B$2:$I$50,5,FALSE)</f>
        <v>CHP runtime control influenced by the fluctuating availability of RES; overproduction will be fed into the grid</v>
      </c>
      <c r="E52" s="49" t="s">
        <v>479</v>
      </c>
      <c r="F52" s="49" t="s">
        <v>479</v>
      </c>
      <c r="G52" s="49">
        <v>0</v>
      </c>
      <c r="H52" s="49" t="s">
        <v>479</v>
      </c>
      <c r="I52" s="49">
        <v>0</v>
      </c>
      <c r="J52" s="49">
        <v>0</v>
      </c>
      <c r="K52" s="49">
        <v>0</v>
      </c>
    </row>
    <row r="53" spans="1:11" s="78" customFormat="1" ht="45.75" customHeight="1" outlineLevel="1" x14ac:dyDescent="0.35">
      <c r="A53" s="30"/>
      <c r="B53" s="30"/>
      <c r="C53" s="45" t="s">
        <v>423</v>
      </c>
      <c r="D53" s="1" t="str">
        <f>VLOOKUP(C47,overview_of_services!$B$2:$I$50,6,FALSE)</f>
        <v>CHP runtime control influenced by the fluctuating availability of RES and grid signals; dynamic charging and runtime control to optimise self-consumption of renewables</v>
      </c>
      <c r="E53" s="49" t="s">
        <v>480</v>
      </c>
      <c r="F53" s="49" t="s">
        <v>480</v>
      </c>
      <c r="G53" s="49" t="s">
        <v>483</v>
      </c>
      <c r="H53" s="49" t="s">
        <v>479</v>
      </c>
      <c r="I53" s="49" t="s">
        <v>483</v>
      </c>
      <c r="J53" s="49" t="s">
        <v>483</v>
      </c>
      <c r="K53" s="49" t="s">
        <v>483</v>
      </c>
    </row>
    <row r="54" spans="1:11" s="78" customFormat="1" ht="35.25" customHeight="1" outlineLevel="1" x14ac:dyDescent="0.35">
      <c r="A54" s="30"/>
      <c r="B54" s="30"/>
      <c r="C54" s="45" t="s">
        <v>424</v>
      </c>
      <c r="D54" s="1">
        <f>VLOOKUP(C47,overview_of_services!$B$2:$I$50,7,FALSE)</f>
        <v>0</v>
      </c>
      <c r="E54" s="36" t="s">
        <v>429</v>
      </c>
      <c r="F54" s="36" t="s">
        <v>429</v>
      </c>
      <c r="G54" s="36" t="s">
        <v>429</v>
      </c>
      <c r="H54" s="36" t="s">
        <v>429</v>
      </c>
      <c r="I54" s="36" t="s">
        <v>429</v>
      </c>
      <c r="J54" s="36" t="s">
        <v>429</v>
      </c>
      <c r="K54" s="36" t="s">
        <v>429</v>
      </c>
    </row>
    <row r="55" spans="1:11" s="78" customFormat="1" ht="35.25" customHeight="1" outlineLevel="1" x14ac:dyDescent="0.35">
      <c r="A55" s="30"/>
      <c r="B55" s="30"/>
      <c r="C55" s="45" t="s">
        <v>425</v>
      </c>
      <c r="D55" s="1">
        <f>VLOOKUP(C47,overview_of_services!$B$2:$I$50,8,FALSE)</f>
        <v>0</v>
      </c>
      <c r="E55" s="48"/>
      <c r="F55" s="36"/>
      <c r="G55" s="48"/>
      <c r="H55" s="48"/>
      <c r="I55" s="36"/>
      <c r="J55" s="36"/>
      <c r="K55" s="36"/>
    </row>
    <row r="56" spans="1:11" s="78" customFormat="1" ht="6" hidden="1" customHeight="1" outlineLevel="2" x14ac:dyDescent="0.35">
      <c r="A56" s="30"/>
      <c r="B56" s="30"/>
      <c r="C56" s="31"/>
      <c r="D56" s="31"/>
      <c r="E56" s="32"/>
      <c r="F56" s="32"/>
      <c r="G56" s="32"/>
      <c r="H56" s="32"/>
      <c r="I56" s="32"/>
      <c r="J56" s="32"/>
      <c r="K56" s="32"/>
    </row>
    <row r="57" spans="1:11" s="78" customFormat="1" ht="30.75" hidden="1" customHeight="1" outlineLevel="2" x14ac:dyDescent="0.35">
      <c r="A57" s="30"/>
      <c r="B57" s="30"/>
      <c r="C57" s="28"/>
      <c r="D57" s="28" t="s">
        <v>426</v>
      </c>
      <c r="E57" s="4"/>
      <c r="F57" s="5"/>
      <c r="G57" s="6"/>
      <c r="H57" s="6"/>
      <c r="I57" s="6"/>
      <c r="J57" s="6"/>
      <c r="K57" s="6"/>
    </row>
    <row r="58" spans="1:11" s="78" customFormat="1" ht="30.75" hidden="1" customHeight="1" outlineLevel="2" x14ac:dyDescent="0.35">
      <c r="A58" s="30"/>
      <c r="B58" s="30"/>
      <c r="C58" s="28"/>
      <c r="D58" s="28" t="s">
        <v>427</v>
      </c>
      <c r="E58" s="4"/>
      <c r="F58" s="5"/>
      <c r="G58" s="6"/>
      <c r="H58" s="6"/>
      <c r="I58" s="6"/>
      <c r="J58" s="6"/>
      <c r="K58" s="6"/>
    </row>
    <row r="59" spans="1:11" ht="15" outlineLevel="1" collapsed="1" thickBot="1" x14ac:dyDescent="0.4">
      <c r="C59" s="30"/>
      <c r="D59" s="30"/>
      <c r="E59" s="30"/>
      <c r="F59" s="30"/>
      <c r="G59" s="33"/>
      <c r="H59" s="33"/>
      <c r="I59" s="33"/>
      <c r="J59" s="33"/>
      <c r="K59" s="33"/>
    </row>
    <row r="60" spans="1:11" ht="15" thickBot="1" x14ac:dyDescent="0.4">
      <c r="C60" s="43" t="s">
        <v>408</v>
      </c>
      <c r="D60" s="37" t="s">
        <v>409</v>
      </c>
      <c r="E60" s="29">
        <f>VLOOKUP(C61,overview_of_services!$B$2:$L$50,11,FALSE)</f>
        <v>1</v>
      </c>
      <c r="F60" s="30"/>
      <c r="G60" s="33"/>
      <c r="H60" s="33"/>
      <c r="I60" s="33"/>
      <c r="J60" s="33"/>
      <c r="K60" s="33"/>
    </row>
    <row r="61" spans="1:11" ht="16" thickBot="1" x14ac:dyDescent="0.4">
      <c r="C61" s="42" t="s">
        <v>319</v>
      </c>
      <c r="D61" s="46" t="str">
        <f>VLOOKUP(C61,overview_of_services!$B$2:$I$50,3,FALSE)</f>
        <v>Support of (micro)grid operation modes</v>
      </c>
      <c r="E61" s="104" t="s">
        <v>411</v>
      </c>
      <c r="F61" s="105"/>
      <c r="G61" s="145" t="str">
        <f>VLOOKUP(C61,overview_of_services!$B$2:$I$50,2,FALSE)</f>
        <v>DSM- Storage</v>
      </c>
      <c r="H61" s="145"/>
      <c r="I61" s="105"/>
      <c r="J61" s="27"/>
      <c r="K61" s="27"/>
    </row>
    <row r="62" spans="1:11" x14ac:dyDescent="0.35">
      <c r="C62" s="34"/>
      <c r="D62" s="34"/>
      <c r="E62" s="34"/>
      <c r="F62" s="34"/>
      <c r="G62" s="34"/>
      <c r="H62" s="34"/>
      <c r="I62" s="34"/>
      <c r="J62" s="34"/>
      <c r="K62" s="34"/>
    </row>
    <row r="63" spans="1:11" ht="14.4" customHeight="1" outlineLevel="1" x14ac:dyDescent="0.35">
      <c r="C63" s="142" t="s">
        <v>412</v>
      </c>
      <c r="D63" s="142"/>
      <c r="E63" s="144" t="s">
        <v>413</v>
      </c>
      <c r="F63" s="144"/>
      <c r="G63" s="144"/>
      <c r="H63" s="144"/>
      <c r="I63" s="144"/>
      <c r="J63" s="144"/>
      <c r="K63" s="144"/>
    </row>
    <row r="64" spans="1:11" ht="29.5" outlineLevel="1" thickBot="1" x14ac:dyDescent="0.4">
      <c r="C64" s="143"/>
      <c r="D64" s="143"/>
      <c r="E64" s="35" t="s">
        <v>414</v>
      </c>
      <c r="F64" s="35" t="s">
        <v>415</v>
      </c>
      <c r="G64" s="35" t="s">
        <v>416</v>
      </c>
      <c r="H64" s="35" t="s">
        <v>417</v>
      </c>
      <c r="I64" s="35" t="s">
        <v>406</v>
      </c>
      <c r="J64" s="35" t="s">
        <v>419</v>
      </c>
      <c r="K64" s="35" t="s">
        <v>420</v>
      </c>
    </row>
    <row r="65" spans="3:11" ht="21.5" outlineLevel="1" thickTop="1" x14ac:dyDescent="0.35">
      <c r="C65" s="44" t="s">
        <v>421</v>
      </c>
      <c r="D65" s="29" t="str">
        <f>VLOOKUP(C61,overview_of_services!$B$2:$I$50,4,FALSE)</f>
        <v>None</v>
      </c>
      <c r="E65" s="49">
        <v>0</v>
      </c>
      <c r="F65" s="49">
        <v>0</v>
      </c>
      <c r="G65" s="49">
        <v>0</v>
      </c>
      <c r="H65" s="49">
        <v>0</v>
      </c>
      <c r="I65" s="49">
        <v>0</v>
      </c>
      <c r="J65" s="49">
        <v>0</v>
      </c>
      <c r="K65" s="49">
        <v>0</v>
      </c>
    </row>
    <row r="66" spans="3:11" ht="34.5" customHeight="1" outlineLevel="1" x14ac:dyDescent="0.35">
      <c r="C66" s="45" t="s">
        <v>422</v>
      </c>
      <c r="D66" s="29" t="str">
        <f>VLOOKUP(C61,overview_of_services!$B$2:$I$50,5,FALSE)</f>
        <v>Automated management of (building-level) electricity consumption based on grid signals</v>
      </c>
      <c r="E66" s="49">
        <v>0</v>
      </c>
      <c r="F66" s="49" t="s">
        <v>480</v>
      </c>
      <c r="G66" s="49">
        <v>0</v>
      </c>
      <c r="H66" s="49" t="s">
        <v>480</v>
      </c>
      <c r="I66" s="49">
        <v>0</v>
      </c>
      <c r="J66" s="49">
        <v>0</v>
      </c>
      <c r="K66" s="49">
        <v>0</v>
      </c>
    </row>
    <row r="67" spans="3:11" ht="30" customHeight="1" outlineLevel="1" x14ac:dyDescent="0.35">
      <c r="C67" s="45" t="s">
        <v>423</v>
      </c>
      <c r="D67" s="1" t="str">
        <f>VLOOKUP(C61,overview_of_services!$B$2:$I$50,6,FALSE)</f>
        <v>Automated management of (building-level) electricity consumption and electricity supply to neighbouring buildings (microgrid) or grid</v>
      </c>
      <c r="E67" s="49">
        <v>0</v>
      </c>
      <c r="F67" s="49" t="s">
        <v>480</v>
      </c>
      <c r="G67" s="49">
        <v>0</v>
      </c>
      <c r="H67" s="49" t="s">
        <v>480</v>
      </c>
      <c r="I67" s="49">
        <v>0</v>
      </c>
      <c r="J67" s="49">
        <v>0</v>
      </c>
      <c r="K67" s="49">
        <v>0</v>
      </c>
    </row>
    <row r="68" spans="3:11" ht="27" customHeight="1" outlineLevel="1" x14ac:dyDescent="0.35">
      <c r="C68" s="45" t="s">
        <v>424</v>
      </c>
      <c r="D68" s="1" t="str">
        <f>VLOOKUP(C61,overview_of_services!$B$2:$I$50,7,FALSE)</f>
        <v>Automated management of (building-level) electricity consumption and supply, with potential to continue limited off-grid operation (island mode)</v>
      </c>
      <c r="E68" s="49">
        <v>0</v>
      </c>
      <c r="F68" s="49" t="s">
        <v>481</v>
      </c>
      <c r="G68" s="49" t="s">
        <v>483</v>
      </c>
      <c r="H68" s="49" t="s">
        <v>481</v>
      </c>
      <c r="I68" s="49" t="s">
        <v>483</v>
      </c>
      <c r="J68" s="49" t="s">
        <v>483</v>
      </c>
      <c r="K68" s="49">
        <v>0</v>
      </c>
    </row>
    <row r="69" spans="3:11" ht="21" outlineLevel="1" x14ac:dyDescent="0.35">
      <c r="C69" s="45" t="s">
        <v>425</v>
      </c>
      <c r="D69" s="1">
        <f>VLOOKUP(C61,overview_of_services!$B$2:$I$50,8,FALSE)</f>
        <v>0</v>
      </c>
      <c r="E69" s="48"/>
      <c r="F69" s="36"/>
      <c r="G69" s="48"/>
      <c r="H69" s="48"/>
      <c r="I69" s="36"/>
      <c r="J69" s="36"/>
      <c r="K69" s="36"/>
    </row>
    <row r="70" spans="3:11" ht="15.9" customHeight="1" outlineLevel="1" x14ac:dyDescent="0.35">
      <c r="C70" s="31"/>
      <c r="D70" s="31"/>
      <c r="E70" s="32"/>
      <c r="F70" s="32"/>
      <c r="G70" s="32"/>
      <c r="H70" s="32"/>
      <c r="I70" s="32"/>
      <c r="J70" s="32"/>
      <c r="K70" s="32"/>
    </row>
    <row r="71" spans="3:11" ht="15" hidden="1" outlineLevel="2" thickBot="1" x14ac:dyDescent="0.4">
      <c r="C71" s="28"/>
      <c r="D71" s="28" t="s">
        <v>426</v>
      </c>
      <c r="E71" s="4"/>
      <c r="F71" s="5"/>
      <c r="G71" s="6"/>
      <c r="H71" s="6"/>
      <c r="I71" s="6"/>
      <c r="J71" s="6"/>
      <c r="K71" s="6"/>
    </row>
    <row r="72" spans="3:11" ht="15" hidden="1" outlineLevel="2" thickBot="1" x14ac:dyDescent="0.4">
      <c r="C72" s="28"/>
      <c r="D72" s="28" t="s">
        <v>427</v>
      </c>
      <c r="E72" s="4" t="s">
        <v>485</v>
      </c>
      <c r="F72" s="4" t="s">
        <v>485</v>
      </c>
      <c r="G72" s="4"/>
      <c r="H72" s="6"/>
      <c r="I72" s="6"/>
      <c r="J72" s="4" t="s">
        <v>485</v>
      </c>
      <c r="K72" s="4" t="s">
        <v>485</v>
      </c>
    </row>
    <row r="73" spans="3:11" ht="15" outlineLevel="1" collapsed="1" thickBot="1" x14ac:dyDescent="0.4">
      <c r="C73" s="30"/>
      <c r="D73" s="30"/>
      <c r="E73" s="30"/>
      <c r="F73" s="30"/>
      <c r="G73" s="33"/>
      <c r="H73" s="33"/>
      <c r="I73" s="33"/>
      <c r="J73" s="33"/>
      <c r="K73" s="33"/>
    </row>
    <row r="74" spans="3:11" ht="14.4" hidden="1" customHeight="1" outlineLevel="2" x14ac:dyDescent="0.35">
      <c r="C74" s="142" t="s">
        <v>412</v>
      </c>
      <c r="D74" s="142"/>
      <c r="E74" s="144" t="s">
        <v>413</v>
      </c>
      <c r="F74" s="144"/>
      <c r="G74" s="144"/>
      <c r="H74" s="144"/>
      <c r="I74" s="144"/>
      <c r="J74" s="144"/>
      <c r="K74" s="144"/>
    </row>
    <row r="75" spans="3:11" ht="58.5" hidden="1" customHeight="1" outlineLevel="2" thickBot="1" x14ac:dyDescent="0.4">
      <c r="C75" s="143"/>
      <c r="D75" s="143"/>
      <c r="E75" s="35" t="s">
        <v>414</v>
      </c>
      <c r="F75" s="35" t="s">
        <v>415</v>
      </c>
      <c r="G75" s="35" t="s">
        <v>416</v>
      </c>
      <c r="H75" s="35" t="s">
        <v>417</v>
      </c>
      <c r="I75" s="35" t="s">
        <v>406</v>
      </c>
      <c r="J75" s="35" t="s">
        <v>419</v>
      </c>
      <c r="K75" s="35" t="s">
        <v>420</v>
      </c>
    </row>
    <row r="76" spans="3:11" ht="21.5" hidden="1" outlineLevel="2" thickBot="1" x14ac:dyDescent="0.4">
      <c r="C76" s="44" t="s">
        <v>421</v>
      </c>
      <c r="D76" s="29" t="e">
        <f>VLOOKUP(#REF!,overview_of_services!$B$2:$I$67,4,FALSE)</f>
        <v>#REF!</v>
      </c>
      <c r="E76" s="49">
        <v>0</v>
      </c>
      <c r="F76" s="49">
        <v>0</v>
      </c>
      <c r="G76" s="49">
        <v>0</v>
      </c>
      <c r="H76" s="49">
        <v>0</v>
      </c>
      <c r="I76" s="49">
        <v>0</v>
      </c>
      <c r="J76" s="49">
        <v>0</v>
      </c>
      <c r="K76" s="49">
        <v>0</v>
      </c>
    </row>
    <row r="77" spans="3:11" ht="21.5" hidden="1" outlineLevel="2" thickBot="1" x14ac:dyDescent="0.4">
      <c r="C77" s="45" t="s">
        <v>422</v>
      </c>
      <c r="D77" s="1" t="e">
        <f>VLOOKUP(#REF!,overview_of_services!$B$2:$I$67,5,FALSE)</f>
        <v>#REF!</v>
      </c>
      <c r="E77" s="74">
        <v>0</v>
      </c>
      <c r="F77" s="49" t="s">
        <v>431</v>
      </c>
      <c r="G77" s="49" t="s">
        <v>486</v>
      </c>
      <c r="H77" s="49" t="s">
        <v>486</v>
      </c>
      <c r="I77" s="49" t="s">
        <v>483</v>
      </c>
      <c r="J77" s="74">
        <v>0</v>
      </c>
      <c r="K77" s="74">
        <v>0</v>
      </c>
    </row>
    <row r="78" spans="3:11" ht="21.5" hidden="1" outlineLevel="2" thickBot="1" x14ac:dyDescent="0.4">
      <c r="C78" s="45" t="s">
        <v>423</v>
      </c>
      <c r="D78" s="1" t="e">
        <f>VLOOKUP(#REF!,overview_of_services!$B$2:$I$67,6,FALSE)</f>
        <v>#REF!</v>
      </c>
      <c r="E78" s="74">
        <v>0</v>
      </c>
      <c r="F78" s="49" t="s">
        <v>431</v>
      </c>
      <c r="G78" s="49" t="s">
        <v>486</v>
      </c>
      <c r="H78" s="49" t="s">
        <v>486</v>
      </c>
      <c r="I78" s="49" t="s">
        <v>483</v>
      </c>
      <c r="J78" s="74">
        <v>0</v>
      </c>
      <c r="K78" s="74">
        <v>0</v>
      </c>
    </row>
    <row r="79" spans="3:11" ht="21.5" hidden="1" outlineLevel="2" thickBot="1" x14ac:dyDescent="0.4">
      <c r="C79" s="45" t="s">
        <v>424</v>
      </c>
      <c r="D79" s="1" t="e">
        <f>VLOOKUP(#REF!,overview_of_services!$B$2:$I$67,7,FALSE)</f>
        <v>#REF!</v>
      </c>
      <c r="E79" s="36" t="s">
        <v>429</v>
      </c>
      <c r="F79" s="36" t="s">
        <v>429</v>
      </c>
      <c r="G79" s="36" t="s">
        <v>429</v>
      </c>
      <c r="H79" s="36" t="s">
        <v>429</v>
      </c>
      <c r="I79" s="36" t="s">
        <v>429</v>
      </c>
      <c r="J79" s="36" t="s">
        <v>429</v>
      </c>
      <c r="K79" s="36" t="s">
        <v>429</v>
      </c>
    </row>
    <row r="80" spans="3:11" ht="21.5" hidden="1" outlineLevel="2" thickBot="1" x14ac:dyDescent="0.4">
      <c r="C80" s="45" t="s">
        <v>425</v>
      </c>
      <c r="D80" s="1" t="e">
        <f>VLOOKUP(#REF!,overview_of_services!$B$2:$I$67,8,FALSE)</f>
        <v>#REF!</v>
      </c>
      <c r="E80" s="48"/>
      <c r="F80" s="36"/>
      <c r="G80" s="48"/>
      <c r="H80" s="48"/>
      <c r="I80" s="36"/>
      <c r="J80" s="36"/>
      <c r="K80" s="36"/>
    </row>
    <row r="81" spans="1:11" ht="15" hidden="1" outlineLevel="2" thickBot="1" x14ac:dyDescent="0.4">
      <c r="C81" s="31"/>
      <c r="D81" s="31"/>
      <c r="E81" s="32"/>
      <c r="F81" s="32"/>
      <c r="G81" s="32"/>
      <c r="H81" s="32"/>
      <c r="I81" s="32"/>
      <c r="J81" s="32"/>
      <c r="K81" s="32"/>
    </row>
    <row r="82" spans="1:11" ht="15" hidden="1" outlineLevel="2" thickBot="1" x14ac:dyDescent="0.4">
      <c r="C82" s="28"/>
      <c r="D82" s="28" t="s">
        <v>426</v>
      </c>
      <c r="E82" s="6" t="s">
        <v>434</v>
      </c>
      <c r="F82" s="6" t="s">
        <v>434</v>
      </c>
      <c r="G82" s="6" t="s">
        <v>434</v>
      </c>
      <c r="H82" s="6" t="s">
        <v>434</v>
      </c>
      <c r="I82" s="6" t="s">
        <v>434</v>
      </c>
      <c r="J82" s="6" t="s">
        <v>434</v>
      </c>
      <c r="K82" s="6" t="s">
        <v>434</v>
      </c>
    </row>
    <row r="83" spans="1:11" ht="15.9" hidden="1" customHeight="1" outlineLevel="2" thickBot="1" x14ac:dyDescent="0.4">
      <c r="C83" s="28"/>
      <c r="D83" s="28" t="s">
        <v>427</v>
      </c>
      <c r="E83" s="4"/>
      <c r="F83" s="5"/>
      <c r="G83" s="6"/>
      <c r="H83" s="6"/>
      <c r="I83" s="6"/>
      <c r="J83" s="6"/>
      <c r="K83" s="6"/>
    </row>
    <row r="84" spans="1:11" s="34" customFormat="1" ht="15.9" hidden="1" customHeight="1" outlineLevel="2" thickBot="1" x14ac:dyDescent="0.4">
      <c r="A84" s="30"/>
      <c r="B84" s="30"/>
      <c r="C84" s="92"/>
      <c r="D84" s="92"/>
      <c r="E84" s="93"/>
      <c r="F84" s="93"/>
      <c r="G84" s="93"/>
      <c r="H84" s="93"/>
      <c r="I84" s="93"/>
      <c r="J84" s="93"/>
      <c r="K84" s="93"/>
    </row>
    <row r="85" spans="1:11" ht="15" thickBot="1" x14ac:dyDescent="0.4">
      <c r="C85" s="43" t="s">
        <v>408</v>
      </c>
      <c r="D85" s="37" t="s">
        <v>409</v>
      </c>
      <c r="E85" s="29">
        <f>VLOOKUP(C86,overview_of_services!$B$2:$L$50,11,FALSE)</f>
        <v>1</v>
      </c>
      <c r="F85" s="30"/>
      <c r="G85" s="33"/>
      <c r="H85" s="33"/>
      <c r="I85" s="33"/>
      <c r="J85" s="33"/>
      <c r="K85" s="33"/>
    </row>
    <row r="86" spans="1:11" ht="16" thickBot="1" x14ac:dyDescent="0.4">
      <c r="C86" s="42" t="s">
        <v>324</v>
      </c>
      <c r="D86" s="46" t="str">
        <f>VLOOKUP(C86,overview_of_services!$B$2:$I$50,3,FALSE)</f>
        <v>Reporting information regarding energy storage</v>
      </c>
      <c r="E86" s="104" t="s">
        <v>411</v>
      </c>
      <c r="F86" s="105"/>
      <c r="G86" s="145" t="str">
        <f>VLOOKUP(C86,overview_of_services!$B$2:$I$50,2,FALSE)</f>
        <v xml:space="preserve">Feedback - Reporting information </v>
      </c>
      <c r="H86" s="145"/>
      <c r="I86" s="105"/>
      <c r="J86" s="27"/>
      <c r="K86" s="27"/>
    </row>
    <row r="87" spans="1:11" ht="3.65" customHeight="1" x14ac:dyDescent="0.35">
      <c r="C87" s="34"/>
      <c r="D87" s="34"/>
      <c r="E87" s="34"/>
      <c r="F87" s="34"/>
      <c r="G87" s="34"/>
      <c r="H87" s="34"/>
      <c r="I87" s="34"/>
      <c r="J87" s="34"/>
      <c r="K87" s="34"/>
    </row>
    <row r="88" spans="1:11" ht="14.4" customHeight="1" outlineLevel="1" x14ac:dyDescent="0.35">
      <c r="C88" s="142" t="s">
        <v>412</v>
      </c>
      <c r="D88" s="142"/>
      <c r="E88" s="144" t="s">
        <v>413</v>
      </c>
      <c r="F88" s="144"/>
      <c r="G88" s="144"/>
      <c r="H88" s="144"/>
      <c r="I88" s="144"/>
      <c r="J88" s="144"/>
      <c r="K88" s="144"/>
    </row>
    <row r="89" spans="1:11" ht="29.5" outlineLevel="1" thickBot="1" x14ac:dyDescent="0.4">
      <c r="C89" s="143"/>
      <c r="D89" s="143"/>
      <c r="E89" s="35" t="s">
        <v>414</v>
      </c>
      <c r="F89" s="35" t="s">
        <v>415</v>
      </c>
      <c r="G89" s="35" t="s">
        <v>416</v>
      </c>
      <c r="H89" s="35" t="s">
        <v>417</v>
      </c>
      <c r="I89" s="35" t="s">
        <v>406</v>
      </c>
      <c r="J89" s="35" t="s">
        <v>419</v>
      </c>
      <c r="K89" s="35" t="s">
        <v>420</v>
      </c>
    </row>
    <row r="90" spans="1:11" ht="21.5" outlineLevel="1" thickTop="1" x14ac:dyDescent="0.35">
      <c r="C90" s="44" t="s">
        <v>421</v>
      </c>
      <c r="D90" s="29" t="str">
        <f>VLOOKUP(C86,overview_of_services!$B$2:$I$50,4,FALSE)</f>
        <v>None</v>
      </c>
      <c r="E90" s="49">
        <v>0</v>
      </c>
      <c r="F90" s="49">
        <v>0</v>
      </c>
      <c r="G90" s="49">
        <v>0</v>
      </c>
      <c r="H90" s="49">
        <v>0</v>
      </c>
      <c r="I90" s="49">
        <v>0</v>
      </c>
      <c r="J90" s="49">
        <v>0</v>
      </c>
      <c r="K90" s="49">
        <v>0</v>
      </c>
    </row>
    <row r="91" spans="1:11" ht="21" outlineLevel="1" x14ac:dyDescent="0.35">
      <c r="C91" s="45" t="s">
        <v>422</v>
      </c>
      <c r="D91" s="1" t="str">
        <f>VLOOKUP(C86,overview_of_services!$B$2:$I$50,5,FALSE)</f>
        <v>Current state of charge (SOC) data available</v>
      </c>
      <c r="E91" s="49">
        <v>1</v>
      </c>
      <c r="F91" s="49">
        <v>0</v>
      </c>
      <c r="G91" s="49">
        <v>0</v>
      </c>
      <c r="H91" s="49">
        <v>0</v>
      </c>
      <c r="I91" s="49">
        <v>0</v>
      </c>
      <c r="J91" s="49">
        <v>1</v>
      </c>
      <c r="K91" s="49">
        <v>1</v>
      </c>
    </row>
    <row r="92" spans="1:11" ht="21" outlineLevel="1" x14ac:dyDescent="0.35">
      <c r="C92" s="45" t="s">
        <v>423</v>
      </c>
      <c r="D92" s="1" t="str">
        <f>VLOOKUP(C86,overview_of_services!$B$2:$I$50,6,FALSE)</f>
        <v>Actual values and historical data</v>
      </c>
      <c r="E92" s="49">
        <v>1</v>
      </c>
      <c r="F92" s="49">
        <v>0</v>
      </c>
      <c r="G92" s="49">
        <v>0</v>
      </c>
      <c r="H92" s="49">
        <v>0</v>
      </c>
      <c r="I92" s="49">
        <v>0</v>
      </c>
      <c r="J92" s="49">
        <v>1</v>
      </c>
      <c r="K92" s="49">
        <v>2</v>
      </c>
    </row>
    <row r="93" spans="1:11" ht="21" outlineLevel="1" x14ac:dyDescent="0.35">
      <c r="C93" s="45" t="s">
        <v>424</v>
      </c>
      <c r="D93" s="29" t="str">
        <f>VLOOKUP(C86,overview_of_services!$B$2:$I$50,7,FALSE)</f>
        <v>Performance evaluation including forecasting and/or benchmarking</v>
      </c>
      <c r="E93" s="49">
        <v>1</v>
      </c>
      <c r="F93" s="49">
        <v>0</v>
      </c>
      <c r="G93" s="49">
        <v>0</v>
      </c>
      <c r="H93" s="49">
        <v>0</v>
      </c>
      <c r="I93" s="49">
        <v>0</v>
      </c>
      <c r="J93" s="49">
        <v>1</v>
      </c>
      <c r="K93" s="49">
        <v>3</v>
      </c>
    </row>
    <row r="94" spans="1:11" ht="29" outlineLevel="1" x14ac:dyDescent="0.35">
      <c r="C94" s="45" t="s">
        <v>425</v>
      </c>
      <c r="D94" s="1" t="str">
        <f>VLOOKUP(C86,overview_of_services!$B$2:$I$50,8,FALSE)</f>
        <v>Performance evaluation including forecasting and/or benchmarking; also including predictive management and fault detection</v>
      </c>
      <c r="E94" s="49">
        <v>1</v>
      </c>
      <c r="F94" s="49">
        <v>0</v>
      </c>
      <c r="G94" s="49">
        <v>0</v>
      </c>
      <c r="H94" s="49">
        <v>1</v>
      </c>
      <c r="I94" s="49">
        <v>0</v>
      </c>
      <c r="J94" s="49">
        <v>2</v>
      </c>
      <c r="K94" s="49">
        <v>3</v>
      </c>
    </row>
    <row r="95" spans="1:11" outlineLevel="1" x14ac:dyDescent="0.35">
      <c r="C95" s="31"/>
      <c r="D95" s="31"/>
      <c r="E95" s="32"/>
      <c r="F95" s="32"/>
      <c r="G95" s="32"/>
      <c r="H95" s="32"/>
      <c r="I95" s="32"/>
      <c r="J95" s="32"/>
      <c r="K95" s="32"/>
    </row>
    <row r="96" spans="1:11" ht="15" hidden="1" outlineLevel="2" thickBot="1" x14ac:dyDescent="0.4">
      <c r="C96" s="28"/>
      <c r="D96" s="28" t="s">
        <v>426</v>
      </c>
      <c r="E96" s="4"/>
      <c r="F96" s="5"/>
      <c r="G96" s="6"/>
      <c r="H96" s="6"/>
      <c r="I96" s="6"/>
      <c r="J96" s="6"/>
      <c r="K96" s="6"/>
    </row>
    <row r="97" spans="3:11" ht="15" hidden="1" outlineLevel="2" thickBot="1" x14ac:dyDescent="0.4">
      <c r="C97" s="28"/>
      <c r="D97" s="28" t="s">
        <v>427</v>
      </c>
      <c r="E97" s="4"/>
      <c r="F97" s="5"/>
      <c r="G97" s="6"/>
      <c r="H97" s="6"/>
      <c r="I97" s="6"/>
      <c r="J97" s="6"/>
      <c r="K97" s="6"/>
    </row>
    <row r="98" spans="3:11" ht="15" outlineLevel="1" collapsed="1" thickBot="1" x14ac:dyDescent="0.4"/>
    <row r="99" spans="3:11" ht="15" thickBot="1" x14ac:dyDescent="0.4">
      <c r="C99" s="43" t="s">
        <v>408</v>
      </c>
      <c r="D99" s="37" t="s">
        <v>409</v>
      </c>
      <c r="E99" s="29">
        <f>VLOOKUP(C100,overview_of_services!$B$2:$L$50,11,FALSE)</f>
        <v>1</v>
      </c>
      <c r="F99" s="30"/>
      <c r="G99" s="33"/>
      <c r="H99" s="33"/>
      <c r="I99" s="33"/>
      <c r="J99" s="33"/>
      <c r="K99" s="33"/>
    </row>
    <row r="100" spans="3:11" ht="16" thickBot="1" x14ac:dyDescent="0.4">
      <c r="C100" s="42" t="s">
        <v>487</v>
      </c>
      <c r="D100" s="46" t="str">
        <f>VLOOKUP(C100,overview_of_services!$B$2:$I$50,3,FALSE)</f>
        <v>Reporting information regarding electricity consumption</v>
      </c>
      <c r="E100" s="104" t="s">
        <v>411</v>
      </c>
      <c r="F100" s="105"/>
      <c r="G100" s="145" t="str">
        <f>VLOOKUP(C100,overview_of_services!$B$2:$I$50,2,FALSE)</f>
        <v xml:space="preserve">Feedback - Reporting information </v>
      </c>
      <c r="H100" s="145"/>
      <c r="I100" s="105"/>
      <c r="J100" s="27"/>
      <c r="K100" s="27"/>
    </row>
    <row r="101" spans="3:11" x14ac:dyDescent="0.35">
      <c r="C101" s="34"/>
      <c r="D101" s="34"/>
      <c r="E101" s="34"/>
      <c r="F101" s="34"/>
      <c r="G101" s="34"/>
      <c r="H101" s="34"/>
      <c r="I101" s="34"/>
      <c r="J101" s="34"/>
      <c r="K101" s="34"/>
    </row>
    <row r="102" spans="3:11" outlineLevel="1" x14ac:dyDescent="0.35">
      <c r="C102" s="142" t="s">
        <v>412</v>
      </c>
      <c r="D102" s="142"/>
      <c r="E102" s="144" t="s">
        <v>413</v>
      </c>
      <c r="F102" s="144"/>
      <c r="G102" s="144"/>
      <c r="H102" s="144"/>
      <c r="I102" s="144"/>
      <c r="J102" s="144"/>
      <c r="K102" s="144"/>
    </row>
    <row r="103" spans="3:11" ht="29.5" outlineLevel="1" thickBot="1" x14ac:dyDescent="0.4">
      <c r="C103" s="143"/>
      <c r="D103" s="143"/>
      <c r="E103" s="35" t="s">
        <v>414</v>
      </c>
      <c r="F103" s="35" t="s">
        <v>415</v>
      </c>
      <c r="G103" s="35" t="s">
        <v>416</v>
      </c>
      <c r="H103" s="35" t="s">
        <v>417</v>
      </c>
      <c r="I103" s="35" t="s">
        <v>406</v>
      </c>
      <c r="J103" s="35" t="s">
        <v>419</v>
      </c>
      <c r="K103" s="35" t="s">
        <v>420</v>
      </c>
    </row>
    <row r="104" spans="3:11" ht="21.5" outlineLevel="1" thickTop="1" x14ac:dyDescent="0.35">
      <c r="C104" s="45" t="s">
        <v>421</v>
      </c>
      <c r="D104" s="29" t="str">
        <f>VLOOKUP(C100,overview_of_services!$B$2:$I$50,4,FALSE)</f>
        <v>None</v>
      </c>
      <c r="E104" s="49">
        <v>0</v>
      </c>
      <c r="F104" s="49">
        <v>0</v>
      </c>
      <c r="G104" s="49">
        <v>0</v>
      </c>
      <c r="H104" s="49">
        <v>0</v>
      </c>
      <c r="I104" s="49">
        <v>0</v>
      </c>
      <c r="J104" s="49">
        <v>0</v>
      </c>
      <c r="K104" s="49">
        <v>0</v>
      </c>
    </row>
    <row r="105" spans="3:11" ht="21" outlineLevel="1" x14ac:dyDescent="0.35">
      <c r="C105" s="45" t="s">
        <v>422</v>
      </c>
      <c r="D105" s="1" t="str">
        <f>VLOOKUP(C100,overview_of_services!$B$2:$I$50,5,FALSE)</f>
        <v>reporting on current electricity consumption on building level</v>
      </c>
      <c r="E105" s="49">
        <v>0</v>
      </c>
      <c r="F105" s="49">
        <v>0</v>
      </c>
      <c r="G105" s="49">
        <v>0</v>
      </c>
      <c r="H105" s="49">
        <v>0</v>
      </c>
      <c r="I105" s="49">
        <v>0</v>
      </c>
      <c r="J105" s="49">
        <v>0</v>
      </c>
      <c r="K105" s="49">
        <v>1</v>
      </c>
    </row>
    <row r="106" spans="3:11" ht="21" outlineLevel="1" x14ac:dyDescent="0.35">
      <c r="C106" s="45" t="s">
        <v>423</v>
      </c>
      <c r="D106" s="1" t="str">
        <f>VLOOKUP(C100,overview_of_services!$B$2:$I$50,6,FALSE)</f>
        <v>real-time feedback or benchmarking on building level</v>
      </c>
      <c r="E106" s="49">
        <v>1</v>
      </c>
      <c r="F106" s="49">
        <v>0</v>
      </c>
      <c r="G106" s="49">
        <v>0</v>
      </c>
      <c r="H106" s="49">
        <v>0</v>
      </c>
      <c r="I106" s="49">
        <v>0</v>
      </c>
      <c r="J106" s="49">
        <v>0</v>
      </c>
      <c r="K106" s="49">
        <v>2</v>
      </c>
    </row>
    <row r="107" spans="3:11" ht="21" outlineLevel="1" x14ac:dyDescent="0.35">
      <c r="C107" s="45" t="s">
        <v>424</v>
      </c>
      <c r="D107" s="29" t="str">
        <f>VLOOKUP(C100,overview_of_services!$B$2:$I$50,7,FALSE)</f>
        <v>real-time feedback or benchmarking on appliance level</v>
      </c>
      <c r="E107" s="49">
        <v>2</v>
      </c>
      <c r="F107" s="49">
        <v>0</v>
      </c>
      <c r="G107" s="49">
        <v>0</v>
      </c>
      <c r="H107" s="49">
        <v>0</v>
      </c>
      <c r="I107" s="49">
        <v>0</v>
      </c>
      <c r="J107" s="49">
        <v>1</v>
      </c>
      <c r="K107" s="49">
        <v>3</v>
      </c>
    </row>
    <row r="108" spans="3:11" ht="33" customHeight="1" outlineLevel="1" x14ac:dyDescent="0.35">
      <c r="C108" s="45" t="s">
        <v>425</v>
      </c>
      <c r="D108" s="1" t="str">
        <f>VLOOKUP(C100,overview_of_services!$B$2:$I$50,8,FALSE)</f>
        <v>real-time feedback or benchmarking on appliance level with automated personalized recommendations</v>
      </c>
      <c r="E108" s="49">
        <v>3</v>
      </c>
      <c r="F108" s="49">
        <v>0</v>
      </c>
      <c r="G108" s="49">
        <v>0</v>
      </c>
      <c r="H108" s="49">
        <v>1</v>
      </c>
      <c r="I108" s="49">
        <v>0</v>
      </c>
      <c r="J108" s="49">
        <v>2</v>
      </c>
      <c r="K108" s="49">
        <v>3</v>
      </c>
    </row>
    <row r="109" spans="3:11" outlineLevel="1" x14ac:dyDescent="0.35">
      <c r="C109" s="31"/>
      <c r="D109" s="31"/>
      <c r="E109" s="32"/>
      <c r="F109" s="32"/>
      <c r="G109" s="32"/>
      <c r="H109" s="32"/>
      <c r="I109" s="32"/>
      <c r="J109" s="32"/>
      <c r="K109" s="32"/>
    </row>
    <row r="110" spans="3:11" ht="15" hidden="1" outlineLevel="2" thickBot="1" x14ac:dyDescent="0.4">
      <c r="C110" s="28"/>
      <c r="D110" s="28" t="s">
        <v>426</v>
      </c>
      <c r="E110" s="4"/>
      <c r="F110" s="5"/>
      <c r="G110" s="6"/>
      <c r="H110" s="6"/>
      <c r="I110" s="6"/>
      <c r="J110" s="6"/>
      <c r="K110" s="6"/>
    </row>
    <row r="111" spans="3:11" ht="15" hidden="1" outlineLevel="2" thickBot="1" x14ac:dyDescent="0.4">
      <c r="C111" s="28"/>
      <c r="D111" s="28" t="s">
        <v>427</v>
      </c>
      <c r="E111" s="4"/>
      <c r="F111" s="5"/>
      <c r="G111" s="6"/>
      <c r="H111" s="6"/>
      <c r="I111" s="6"/>
      <c r="J111" s="6"/>
      <c r="K111" s="6"/>
    </row>
    <row r="112" spans="3:11" outlineLevel="1" collapsed="1" x14ac:dyDescent="0.35"/>
    <row r="113" outlineLevel="1" x14ac:dyDescent="0.35"/>
  </sheetData>
  <mergeCells count="23">
    <mergeCell ref="G33:H33"/>
    <mergeCell ref="G100:H100"/>
    <mergeCell ref="C102:D103"/>
    <mergeCell ref="E102:K102"/>
    <mergeCell ref="C49:D50"/>
    <mergeCell ref="C63:D64"/>
    <mergeCell ref="E63:K63"/>
    <mergeCell ref="G86:H86"/>
    <mergeCell ref="E7:K7"/>
    <mergeCell ref="G5:H5"/>
    <mergeCell ref="C21:D22"/>
    <mergeCell ref="E21:K21"/>
    <mergeCell ref="C7:D8"/>
    <mergeCell ref="G19:H19"/>
    <mergeCell ref="C88:D89"/>
    <mergeCell ref="E88:K88"/>
    <mergeCell ref="C74:D75"/>
    <mergeCell ref="E74:K74"/>
    <mergeCell ref="C35:D36"/>
    <mergeCell ref="E35:K35"/>
    <mergeCell ref="G47:H47"/>
    <mergeCell ref="E49:K49"/>
    <mergeCell ref="G61:H61"/>
  </mergeCells>
  <conditionalFormatting sqref="E41:K41 E54:K55 E9:K13 E23:K27">
    <cfRule type="expression" dxfId="167" priority="193">
      <formula>$D9=0</formula>
    </cfRule>
  </conditionalFormatting>
  <conditionalFormatting sqref="B5">
    <cfRule type="expression" dxfId="166" priority="198">
      <formula>E5="yes"</formula>
    </cfRule>
  </conditionalFormatting>
  <conditionalFormatting sqref="B19">
    <cfRule type="expression" dxfId="165" priority="196">
      <formula>E19="yes"</formula>
    </cfRule>
  </conditionalFormatting>
  <conditionalFormatting sqref="B33">
    <cfRule type="expression" dxfId="164" priority="194">
      <formula>E33="yes"</formula>
    </cfRule>
  </conditionalFormatting>
  <conditionalFormatting sqref="C9:C13">
    <cfRule type="expression" dxfId="163" priority="190">
      <formula>$D9=0</formula>
    </cfRule>
  </conditionalFormatting>
  <conditionalFormatting sqref="C13">
    <cfRule type="expression" dxfId="162" priority="189">
      <formula>$D13=0</formula>
    </cfRule>
  </conditionalFormatting>
  <conditionalFormatting sqref="C23:C27">
    <cfRule type="expression" dxfId="161" priority="187">
      <formula>$D23=0</formula>
    </cfRule>
  </conditionalFormatting>
  <conditionalFormatting sqref="C27">
    <cfRule type="expression" dxfId="160" priority="186">
      <formula>$D27=0</formula>
    </cfRule>
  </conditionalFormatting>
  <conditionalFormatting sqref="C37:C41">
    <cfRule type="expression" dxfId="159" priority="184">
      <formula>$D37=0</formula>
    </cfRule>
  </conditionalFormatting>
  <conditionalFormatting sqref="C41">
    <cfRule type="expression" dxfId="158" priority="183">
      <formula>$D41=0</formula>
    </cfRule>
  </conditionalFormatting>
  <conditionalFormatting sqref="C55">
    <cfRule type="expression" dxfId="157" priority="164">
      <formula>$D55=0</formula>
    </cfRule>
  </conditionalFormatting>
  <conditionalFormatting sqref="D9:D13">
    <cfRule type="expression" dxfId="156" priority="176">
      <formula>$D9=0</formula>
    </cfRule>
  </conditionalFormatting>
  <conditionalFormatting sqref="D13">
    <cfRule type="expression" dxfId="155" priority="175">
      <formula>$D13=0</formula>
    </cfRule>
  </conditionalFormatting>
  <conditionalFormatting sqref="C51:C55">
    <cfRule type="expression" dxfId="154" priority="165">
      <formula>$D51=0</formula>
    </cfRule>
  </conditionalFormatting>
  <conditionalFormatting sqref="B47">
    <cfRule type="expression" dxfId="153" priority="166">
      <formula>E47="yes"</formula>
    </cfRule>
  </conditionalFormatting>
  <conditionalFormatting sqref="D54:D55">
    <cfRule type="expression" dxfId="152" priority="162">
      <formula>$D54=0</formula>
    </cfRule>
  </conditionalFormatting>
  <conditionalFormatting sqref="D55">
    <cfRule type="expression" dxfId="151" priority="161">
      <formula>$D55=0</formula>
    </cfRule>
  </conditionalFormatting>
  <conditionalFormatting sqref="C65:C69">
    <cfRule type="expression" dxfId="150" priority="136">
      <formula>$D65=0</formula>
    </cfRule>
  </conditionalFormatting>
  <conditionalFormatting sqref="C69">
    <cfRule type="expression" dxfId="149" priority="135">
      <formula>$D69=0</formula>
    </cfRule>
  </conditionalFormatting>
  <conditionalFormatting sqref="D65 D69">
    <cfRule type="expression" dxfId="148" priority="133">
      <formula>$D65=0</formula>
    </cfRule>
  </conditionalFormatting>
  <conditionalFormatting sqref="D69">
    <cfRule type="expression" dxfId="147" priority="132">
      <formula>$D69=0</formula>
    </cfRule>
  </conditionalFormatting>
  <conditionalFormatting sqref="E65:K65 E69:K69">
    <cfRule type="expression" dxfId="146" priority="120">
      <formula>$D65=0</formula>
    </cfRule>
  </conditionalFormatting>
  <conditionalFormatting sqref="K77:K78">
    <cfRule type="expression" dxfId="145" priority="79">
      <formula>$D77=0</formula>
    </cfRule>
  </conditionalFormatting>
  <conditionalFormatting sqref="J77:J78">
    <cfRule type="expression" dxfId="144" priority="78">
      <formula>$D77=0</formula>
    </cfRule>
  </conditionalFormatting>
  <conditionalFormatting sqref="E77:E78">
    <cfRule type="expression" dxfId="143" priority="77">
      <formula>$D77=0</formula>
    </cfRule>
  </conditionalFormatting>
  <conditionalFormatting sqref="D80">
    <cfRule type="expression" dxfId="142" priority="82">
      <formula>$D80=0</formula>
    </cfRule>
  </conditionalFormatting>
  <conditionalFormatting sqref="C76:C80">
    <cfRule type="expression" dxfId="141" priority="86">
      <formula>$D76=0</formula>
    </cfRule>
  </conditionalFormatting>
  <conditionalFormatting sqref="C80">
    <cfRule type="expression" dxfId="140" priority="85">
      <formula>$D80=0</formula>
    </cfRule>
  </conditionalFormatting>
  <conditionalFormatting sqref="D76:D80">
    <cfRule type="expression" dxfId="139" priority="83">
      <formula>$D76=0</formula>
    </cfRule>
  </conditionalFormatting>
  <conditionalFormatting sqref="E76:K76 E79:K80 F77:I78">
    <cfRule type="expression" dxfId="138" priority="81">
      <formula>$D76=0</formula>
    </cfRule>
  </conditionalFormatting>
  <conditionalFormatting sqref="E4">
    <cfRule type="colorScale" priority="73">
      <colorScale>
        <cfvo type="num" val="0"/>
        <cfvo type="num" val="1"/>
        <color rgb="FFF7ABAB"/>
        <color theme="9" tint="0.39997558519241921"/>
      </colorScale>
    </cfRule>
    <cfRule type="iconSet" priority="74">
      <iconSet iconSet="3Symbols">
        <cfvo type="percent" val="0"/>
        <cfvo type="num" val="0.33"/>
        <cfvo type="num" val="1"/>
      </iconSet>
    </cfRule>
  </conditionalFormatting>
  <conditionalFormatting sqref="E18">
    <cfRule type="colorScale" priority="71">
      <colorScale>
        <cfvo type="num" val="0"/>
        <cfvo type="num" val="1"/>
        <color rgb="FFF7ABAB"/>
        <color theme="9" tint="0.39997558519241921"/>
      </colorScale>
    </cfRule>
    <cfRule type="iconSet" priority="72">
      <iconSet iconSet="3Symbols">
        <cfvo type="percent" val="0"/>
        <cfvo type="num" val="0.33"/>
        <cfvo type="num" val="1"/>
      </iconSet>
    </cfRule>
  </conditionalFormatting>
  <conditionalFormatting sqref="E32">
    <cfRule type="colorScale" priority="69">
      <colorScale>
        <cfvo type="num" val="0"/>
        <cfvo type="num" val="1"/>
        <color rgb="FFF7ABAB"/>
        <color theme="9" tint="0.39997558519241921"/>
      </colorScale>
    </cfRule>
    <cfRule type="iconSet" priority="70">
      <iconSet iconSet="3Symbols">
        <cfvo type="percent" val="0"/>
        <cfvo type="num" val="0.33"/>
        <cfvo type="num" val="1"/>
      </iconSet>
    </cfRule>
  </conditionalFormatting>
  <conditionalFormatting sqref="E46">
    <cfRule type="colorScale" priority="67">
      <colorScale>
        <cfvo type="num" val="0"/>
        <cfvo type="num" val="1"/>
        <color rgb="FFF7ABAB"/>
        <color theme="9" tint="0.39997558519241921"/>
      </colorScale>
    </cfRule>
    <cfRule type="iconSet" priority="68">
      <iconSet iconSet="3Symbols">
        <cfvo type="percent" val="0"/>
        <cfvo type="num" val="0.33"/>
        <cfvo type="num" val="1"/>
      </iconSet>
    </cfRule>
  </conditionalFormatting>
  <conditionalFormatting sqref="E60">
    <cfRule type="colorScale" priority="61">
      <colorScale>
        <cfvo type="num" val="0"/>
        <cfvo type="num" val="1"/>
        <color rgb="FFF7ABAB"/>
        <color theme="9" tint="0.39997558519241921"/>
      </colorScale>
    </cfRule>
    <cfRule type="iconSet" priority="62">
      <iconSet iconSet="3Symbols">
        <cfvo type="percent" val="0"/>
        <cfvo type="num" val="0.33"/>
        <cfvo type="num" val="1"/>
      </iconSet>
    </cfRule>
  </conditionalFormatting>
  <conditionalFormatting sqref="E26">
    <cfRule type="expression" dxfId="137" priority="42">
      <formula>$D26=0</formula>
    </cfRule>
  </conditionalFormatting>
  <conditionalFormatting sqref="C90:C94">
    <cfRule type="expression" dxfId="136" priority="53">
      <formula>$D90=0</formula>
    </cfRule>
  </conditionalFormatting>
  <conditionalFormatting sqref="C94">
    <cfRule type="expression" dxfId="135" priority="52">
      <formula>$D94=0</formula>
    </cfRule>
  </conditionalFormatting>
  <conditionalFormatting sqref="E85">
    <cfRule type="colorScale" priority="45">
      <colorScale>
        <cfvo type="num" val="0"/>
        <cfvo type="num" val="1"/>
        <color rgb="FFF7ABAB"/>
        <color theme="9" tint="0.39997558519241921"/>
      </colorScale>
    </cfRule>
    <cfRule type="iconSet" priority="46">
      <iconSet iconSet="3Symbols">
        <cfvo type="percent" val="0"/>
        <cfvo type="num" val="0.33"/>
        <cfvo type="num" val="1"/>
      </iconSet>
    </cfRule>
  </conditionalFormatting>
  <conditionalFormatting sqref="E27">
    <cfRule type="expression" dxfId="134" priority="477">
      <formula>$D26=0</formula>
    </cfRule>
  </conditionalFormatting>
  <conditionalFormatting sqref="E99">
    <cfRule type="colorScale" priority="27">
      <colorScale>
        <cfvo type="num" val="0"/>
        <cfvo type="num" val="1"/>
        <color rgb="FFF7ABAB"/>
        <color theme="9" tint="0.39997558519241921"/>
      </colorScale>
    </cfRule>
    <cfRule type="iconSet" priority="28">
      <iconSet iconSet="3Symbols">
        <cfvo type="percent" val="0"/>
        <cfvo type="num" val="0.33"/>
        <cfvo type="num" val="1"/>
      </iconSet>
    </cfRule>
  </conditionalFormatting>
  <conditionalFormatting sqref="C104:C108">
    <cfRule type="expression" dxfId="133" priority="17">
      <formula>$D104=0</formula>
    </cfRule>
  </conditionalFormatting>
  <conditionalFormatting sqref="C104:C108">
    <cfRule type="expression" dxfId="132" priority="18">
      <formula>$D104=0</formula>
    </cfRule>
  </conditionalFormatting>
  <conditionalFormatting sqref="E37:K40">
    <cfRule type="expression" dxfId="131" priority="14">
      <formula>$D37=0</formula>
    </cfRule>
  </conditionalFormatting>
  <conditionalFormatting sqref="E40">
    <cfRule type="expression" dxfId="130" priority="13">
      <formula>$D40=0</formula>
    </cfRule>
  </conditionalFormatting>
  <conditionalFormatting sqref="E51:K53">
    <cfRule type="expression" dxfId="129" priority="12">
      <formula>$D51=0</formula>
    </cfRule>
  </conditionalFormatting>
  <conditionalFormatting sqref="E66:K68">
    <cfRule type="expression" dxfId="128" priority="11">
      <formula>$D66=0</formula>
    </cfRule>
  </conditionalFormatting>
  <conditionalFormatting sqref="E90:K94">
    <cfRule type="expression" dxfId="127" priority="10">
      <formula>$D90=0</formula>
    </cfRule>
  </conditionalFormatting>
  <conditionalFormatting sqref="E104:K108">
    <cfRule type="expression" dxfId="126" priority="9">
      <formula>$D104=0</formula>
    </cfRule>
  </conditionalFormatting>
  <conditionalFormatting sqref="D23:D27">
    <cfRule type="expression" dxfId="125" priority="8">
      <formula>$D23=0</formula>
    </cfRule>
  </conditionalFormatting>
  <conditionalFormatting sqref="D27">
    <cfRule type="expression" dxfId="124" priority="7">
      <formula>$D27=0</formula>
    </cfRule>
  </conditionalFormatting>
  <conditionalFormatting sqref="D37:D41">
    <cfRule type="expression" dxfId="123" priority="6">
      <formula>$D37=0</formula>
    </cfRule>
  </conditionalFormatting>
  <conditionalFormatting sqref="D41">
    <cfRule type="expression" dxfId="122" priority="5">
      <formula>$D41=0</formula>
    </cfRule>
  </conditionalFormatting>
  <conditionalFormatting sqref="D51:D53">
    <cfRule type="expression" dxfId="121" priority="4">
      <formula>$D51=0</formula>
    </cfRule>
  </conditionalFormatting>
  <conditionalFormatting sqref="D66:D68">
    <cfRule type="expression" dxfId="120" priority="3">
      <formula>$D66=0</formula>
    </cfRule>
  </conditionalFormatting>
  <conditionalFormatting sqref="D90:D94">
    <cfRule type="expression" dxfId="119" priority="2">
      <formula>$D90=0</formula>
    </cfRule>
  </conditionalFormatting>
  <conditionalFormatting sqref="D104:D108">
    <cfRule type="expression" dxfId="118" priority="1">
      <formula>$D104=0</formula>
    </cfRule>
  </conditionalFormatting>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K48"/>
  <sheetViews>
    <sheetView zoomScale="60" zoomScaleNormal="60" workbookViewId="0">
      <pane ySplit="1" topLeftCell="A2" activePane="bottomLeft" state="frozen"/>
      <selection activeCell="O235" sqref="O235"/>
      <selection pane="bottomLeft" activeCell="E51" sqref="E51"/>
    </sheetView>
  </sheetViews>
  <sheetFormatPr defaultColWidth="9.453125" defaultRowHeight="14.5" outlineLevelRow="2" x14ac:dyDescent="0.35"/>
  <cols>
    <col min="1" max="1" width="3.453125" style="30" customWidth="1"/>
    <col min="2" max="2" width="5.453125" style="30" customWidth="1"/>
    <col min="3" max="3" width="14.54296875" style="3" customWidth="1"/>
    <col min="4" max="4" width="60.54296875" style="3" customWidth="1"/>
    <col min="5" max="6" width="20" style="3" customWidth="1"/>
    <col min="7" max="11" width="20" style="2" customWidth="1"/>
    <col min="12" max="16384" width="9.453125" style="77"/>
  </cols>
  <sheetData>
    <row r="1" spans="1:11" s="80" customFormat="1" ht="37.5" customHeight="1" thickBot="1" x14ac:dyDescent="0.55000000000000004">
      <c r="A1" s="38"/>
      <c r="B1" s="38"/>
      <c r="C1" s="38" t="s">
        <v>407</v>
      </c>
      <c r="D1" s="39" t="s">
        <v>334</v>
      </c>
      <c r="E1" s="40"/>
      <c r="F1" s="40"/>
      <c r="G1" s="41"/>
      <c r="H1" s="41"/>
      <c r="I1" s="41"/>
      <c r="J1" s="41"/>
      <c r="K1" s="41"/>
    </row>
    <row r="2" spans="1:11" ht="26.25" customHeight="1" thickTop="1" x14ac:dyDescent="0.35">
      <c r="C2" s="30"/>
      <c r="D2" s="30"/>
      <c r="E2" s="30"/>
      <c r="F2" s="30"/>
      <c r="G2" s="30"/>
      <c r="H2" s="30"/>
      <c r="I2" s="30"/>
      <c r="J2" s="30"/>
      <c r="K2" s="30"/>
    </row>
    <row r="3" spans="1:11" ht="20.25" hidden="1" customHeight="1" outlineLevel="1" x14ac:dyDescent="0.35">
      <c r="C3" s="142" t="s">
        <v>412</v>
      </c>
      <c r="D3" s="142"/>
      <c r="E3" s="144" t="s">
        <v>413</v>
      </c>
      <c r="F3" s="144"/>
      <c r="G3" s="144"/>
      <c r="H3" s="144"/>
      <c r="I3" s="144"/>
      <c r="J3" s="144"/>
      <c r="K3" s="144"/>
    </row>
    <row r="4" spans="1:11" ht="36.75" hidden="1" customHeight="1" outlineLevel="1" x14ac:dyDescent="0.35">
      <c r="C4" s="143"/>
      <c r="D4" s="143"/>
      <c r="E4" s="35" t="s">
        <v>414</v>
      </c>
      <c r="F4" s="35" t="s">
        <v>415</v>
      </c>
      <c r="G4" s="35" t="s">
        <v>416</v>
      </c>
      <c r="H4" s="35" t="s">
        <v>417</v>
      </c>
      <c r="I4" s="35" t="s">
        <v>406</v>
      </c>
      <c r="J4" s="35" t="s">
        <v>419</v>
      </c>
      <c r="K4" s="35" t="s">
        <v>420</v>
      </c>
    </row>
    <row r="5" spans="1:11" s="78" customFormat="1" ht="35.25" hidden="1" customHeight="1" outlineLevel="1" x14ac:dyDescent="0.35">
      <c r="A5" s="30"/>
      <c r="B5" s="30"/>
      <c r="C5" s="44" t="s">
        <v>421</v>
      </c>
      <c r="D5" s="29" t="e">
        <f>VLOOKUP(#REF!,overview_of_services!$B$2:$I$50,4,FALSE)</f>
        <v>#REF!</v>
      </c>
      <c r="E5" s="36">
        <v>0</v>
      </c>
      <c r="F5" s="36">
        <v>0</v>
      </c>
      <c r="G5" s="36">
        <v>0</v>
      </c>
      <c r="H5" s="36">
        <v>0</v>
      </c>
      <c r="I5" s="36">
        <v>0</v>
      </c>
      <c r="J5" s="36">
        <v>0</v>
      </c>
      <c r="K5" s="36">
        <v>0</v>
      </c>
    </row>
    <row r="6" spans="1:11" s="78" customFormat="1" ht="35.25" hidden="1" customHeight="1" outlineLevel="1" x14ac:dyDescent="0.35">
      <c r="A6" s="30"/>
      <c r="B6" s="30"/>
      <c r="C6" s="45" t="s">
        <v>422</v>
      </c>
      <c r="D6" s="1" t="e">
        <f>VLOOKUP(#REF!,overview_of_services!$B$2:$I$50,5,FALSE)</f>
        <v>#REF!</v>
      </c>
      <c r="E6" s="36" t="s">
        <v>430</v>
      </c>
      <c r="F6" s="48" t="s">
        <v>432</v>
      </c>
      <c r="G6" s="74" t="s">
        <v>483</v>
      </c>
      <c r="H6" s="36" t="s">
        <v>430</v>
      </c>
      <c r="I6" s="36">
        <v>0</v>
      </c>
      <c r="J6" s="36" t="s">
        <v>430</v>
      </c>
      <c r="K6" s="74" t="s">
        <v>483</v>
      </c>
    </row>
    <row r="7" spans="1:11" s="78" customFormat="1" ht="35.25" hidden="1" customHeight="1" outlineLevel="1" x14ac:dyDescent="0.35">
      <c r="A7" s="30"/>
      <c r="B7" s="30"/>
      <c r="C7" s="45" t="s">
        <v>423</v>
      </c>
      <c r="D7" s="1" t="e">
        <f>VLOOKUP(#REF!,overview_of_services!$B$2:$I$50,6,FALSE)</f>
        <v>#REF!</v>
      </c>
      <c r="E7" s="36" t="s">
        <v>429</v>
      </c>
      <c r="F7" s="36" t="s">
        <v>429</v>
      </c>
      <c r="G7" s="36" t="s">
        <v>429</v>
      </c>
      <c r="H7" s="36" t="s">
        <v>429</v>
      </c>
      <c r="I7" s="36" t="s">
        <v>429</v>
      </c>
      <c r="J7" s="36" t="s">
        <v>429</v>
      </c>
      <c r="K7" s="36" t="s">
        <v>429</v>
      </c>
    </row>
    <row r="8" spans="1:11" s="78" customFormat="1" ht="35.25" hidden="1" customHeight="1" outlineLevel="1" x14ac:dyDescent="0.35">
      <c r="A8" s="30"/>
      <c r="B8" s="30"/>
      <c r="C8" s="45" t="s">
        <v>424</v>
      </c>
      <c r="D8" s="1" t="e">
        <f>VLOOKUP(#REF!,overview_of_services!$B$2:$I$50,7,FALSE)</f>
        <v>#REF!</v>
      </c>
      <c r="E8" s="36" t="s">
        <v>429</v>
      </c>
      <c r="F8" s="36" t="s">
        <v>429</v>
      </c>
      <c r="G8" s="36" t="s">
        <v>429</v>
      </c>
      <c r="H8" s="36" t="s">
        <v>429</v>
      </c>
      <c r="I8" s="36" t="s">
        <v>429</v>
      </c>
      <c r="J8" s="36" t="s">
        <v>429</v>
      </c>
      <c r="K8" s="36" t="s">
        <v>429</v>
      </c>
    </row>
    <row r="9" spans="1:11" s="78" customFormat="1" ht="35.25" hidden="1" customHeight="1" outlineLevel="1" x14ac:dyDescent="0.35">
      <c r="A9" s="30"/>
      <c r="B9" s="30"/>
      <c r="C9" s="45" t="s">
        <v>425</v>
      </c>
      <c r="D9" s="1" t="e">
        <f>VLOOKUP(#REF!,overview_of_services!$B$2:$I$50,8,FALSE)</f>
        <v>#REF!</v>
      </c>
      <c r="E9" s="48"/>
      <c r="F9" s="36"/>
      <c r="G9" s="48"/>
      <c r="H9" s="48"/>
      <c r="I9" s="36"/>
      <c r="J9" s="36"/>
      <c r="K9" s="36"/>
    </row>
    <row r="10" spans="1:11" s="78" customFormat="1" ht="6" hidden="1" customHeight="1" outlineLevel="2" x14ac:dyDescent="0.35">
      <c r="A10" s="30"/>
      <c r="B10" s="30"/>
      <c r="C10" s="31"/>
      <c r="D10" s="31"/>
      <c r="E10" s="32"/>
      <c r="F10" s="32"/>
      <c r="G10" s="32"/>
      <c r="H10" s="32"/>
      <c r="I10" s="32"/>
      <c r="J10" s="32"/>
      <c r="K10" s="32"/>
    </row>
    <row r="11" spans="1:11" s="78" customFormat="1" ht="30.75" hidden="1" customHeight="1" outlineLevel="2" x14ac:dyDescent="0.35">
      <c r="A11" s="30"/>
      <c r="B11" s="30"/>
      <c r="C11" s="28"/>
      <c r="D11" s="28" t="s">
        <v>426</v>
      </c>
      <c r="E11" s="6" t="s">
        <v>434</v>
      </c>
      <c r="F11" s="6" t="s">
        <v>434</v>
      </c>
      <c r="G11" s="6" t="s">
        <v>434</v>
      </c>
      <c r="H11" s="6" t="s">
        <v>434</v>
      </c>
      <c r="I11" s="6" t="s">
        <v>434</v>
      </c>
      <c r="J11" s="6" t="s">
        <v>434</v>
      </c>
      <c r="K11" s="6" t="s">
        <v>434</v>
      </c>
    </row>
    <row r="12" spans="1:11" s="78" customFormat="1" ht="30.75" hidden="1" customHeight="1" outlineLevel="2" x14ac:dyDescent="0.35">
      <c r="A12" s="30"/>
      <c r="B12" s="30"/>
      <c r="C12" s="28"/>
      <c r="D12" s="28" t="s">
        <v>427</v>
      </c>
      <c r="E12" s="4"/>
      <c r="F12" s="5"/>
      <c r="G12" s="6"/>
      <c r="H12" s="6"/>
      <c r="I12" s="6"/>
      <c r="J12" s="6"/>
      <c r="K12" s="6"/>
    </row>
    <row r="13" spans="1:11" ht="15" collapsed="1" thickBot="1" x14ac:dyDescent="0.4"/>
    <row r="14" spans="1:11" ht="17.25" customHeight="1" thickBot="1" x14ac:dyDescent="0.4">
      <c r="C14" s="43" t="s">
        <v>408</v>
      </c>
      <c r="D14" s="37" t="s">
        <v>409</v>
      </c>
      <c r="E14" s="29">
        <f>VLOOKUP(C15,overview_of_services!$B$2:$L$50,11,FALSE)</f>
        <v>1</v>
      </c>
      <c r="F14" s="30"/>
      <c r="G14" s="33"/>
      <c r="H14" s="33"/>
      <c r="I14" s="33"/>
      <c r="J14" s="33"/>
      <c r="K14" s="33"/>
    </row>
    <row r="15" spans="1:11" s="78" customFormat="1" ht="36.75" customHeight="1" thickBot="1" x14ac:dyDescent="0.7">
      <c r="A15" s="30"/>
      <c r="B15" s="47" t="s">
        <v>410</v>
      </c>
      <c r="C15" s="42" t="s">
        <v>336</v>
      </c>
      <c r="D15" s="46" t="str">
        <f>VLOOKUP(C15,overview_of_services!$B$2:$I$50,3,FALSE)</f>
        <v>EV Charging Capacity</v>
      </c>
      <c r="E15" s="73"/>
      <c r="F15" s="105" t="s">
        <v>411</v>
      </c>
      <c r="G15" s="145" t="str">
        <f>VLOOKUP(C15,overview_of_services!$B$2:$I$50,2,FALSE)</f>
        <v>EV Charging</v>
      </c>
      <c r="H15" s="145"/>
      <c r="I15" s="105"/>
      <c r="J15" s="27"/>
      <c r="K15" s="27"/>
    </row>
    <row r="16" spans="1:11" ht="5.25" customHeight="1" x14ac:dyDescent="0.35">
      <c r="C16" s="34"/>
      <c r="D16" s="34"/>
      <c r="E16" s="34"/>
      <c r="F16" s="34"/>
      <c r="G16" s="34"/>
      <c r="H16" s="34"/>
      <c r="I16" s="34"/>
      <c r="J16" s="34"/>
      <c r="K16" s="34"/>
    </row>
    <row r="17" spans="1:11" ht="20.25" customHeight="1" outlineLevel="1" x14ac:dyDescent="0.35">
      <c r="C17" s="142" t="s">
        <v>412</v>
      </c>
      <c r="D17" s="142"/>
      <c r="E17" s="144" t="s">
        <v>413</v>
      </c>
      <c r="F17" s="144"/>
      <c r="G17" s="144"/>
      <c r="H17" s="144"/>
      <c r="I17" s="144"/>
      <c r="J17" s="144"/>
      <c r="K17" s="144"/>
    </row>
    <row r="18" spans="1:11" ht="36.75" customHeight="1" outlineLevel="1" thickBot="1" x14ac:dyDescent="0.4">
      <c r="C18" s="143"/>
      <c r="D18" s="143"/>
      <c r="E18" s="35" t="s">
        <v>414</v>
      </c>
      <c r="F18" s="35" t="s">
        <v>415</v>
      </c>
      <c r="G18" s="35" t="s">
        <v>416</v>
      </c>
      <c r="H18" s="35" t="s">
        <v>417</v>
      </c>
      <c r="I18" s="35" t="s">
        <v>406</v>
      </c>
      <c r="J18" s="35" t="s">
        <v>419</v>
      </c>
      <c r="K18" s="35" t="s">
        <v>420</v>
      </c>
    </row>
    <row r="19" spans="1:11" s="78" customFormat="1" ht="35.25" customHeight="1" outlineLevel="1" thickTop="1" x14ac:dyDescent="0.35">
      <c r="A19" s="30"/>
      <c r="B19" s="30"/>
      <c r="C19" s="44" t="s">
        <v>421</v>
      </c>
      <c r="D19" s="29" t="str">
        <f>VLOOKUP(C15,overview_of_services!$B$2:$I$50,4,FALSE)</f>
        <v>not present</v>
      </c>
      <c r="E19" s="49">
        <v>0</v>
      </c>
      <c r="F19" s="49">
        <v>0</v>
      </c>
      <c r="G19" s="49">
        <v>0</v>
      </c>
      <c r="H19" s="49">
        <v>0</v>
      </c>
      <c r="I19" s="49">
        <v>0</v>
      </c>
      <c r="J19" s="49">
        <v>0</v>
      </c>
      <c r="K19" s="49">
        <v>0</v>
      </c>
    </row>
    <row r="20" spans="1:11" s="78" customFormat="1" ht="35.25" customHeight="1" outlineLevel="1" x14ac:dyDescent="0.35">
      <c r="A20" s="30"/>
      <c r="B20" s="30"/>
      <c r="C20" s="45" t="s">
        <v>422</v>
      </c>
      <c r="D20" s="29" t="str">
        <f>VLOOKUP(C15,overview_of_services!$B$2:$I$50,5,FALSE)</f>
        <v>ducting (or simple power plug) available</v>
      </c>
      <c r="E20" s="49">
        <v>0</v>
      </c>
      <c r="F20" s="49">
        <v>0</v>
      </c>
      <c r="G20" s="49">
        <v>0</v>
      </c>
      <c r="H20" s="49" t="s">
        <v>479</v>
      </c>
      <c r="I20" s="49">
        <v>0</v>
      </c>
      <c r="J20" s="49">
        <v>0</v>
      </c>
      <c r="K20" s="49">
        <v>0</v>
      </c>
    </row>
    <row r="21" spans="1:11" s="78" customFormat="1" ht="35.25" customHeight="1" outlineLevel="1" x14ac:dyDescent="0.35">
      <c r="A21" s="30"/>
      <c r="B21" s="30"/>
      <c r="C21" s="45" t="s">
        <v>423</v>
      </c>
      <c r="D21" s="29" t="str">
        <f>VLOOKUP(C15,overview_of_services!$B$2:$I$50,6,FALSE)</f>
        <v>0-9% of parking spaces has recharging points</v>
      </c>
      <c r="E21" s="49">
        <v>0</v>
      </c>
      <c r="F21" s="49">
        <v>0</v>
      </c>
      <c r="G21" s="49">
        <v>0</v>
      </c>
      <c r="H21" s="49" t="s">
        <v>480</v>
      </c>
      <c r="I21" s="49">
        <v>0</v>
      </c>
      <c r="J21" s="49">
        <v>0</v>
      </c>
      <c r="K21" s="49">
        <v>0</v>
      </c>
    </row>
    <row r="22" spans="1:11" s="78" customFormat="1" ht="35.25" customHeight="1" outlineLevel="1" x14ac:dyDescent="0.35">
      <c r="A22" s="30"/>
      <c r="B22" s="30"/>
      <c r="C22" s="45" t="s">
        <v>424</v>
      </c>
      <c r="D22" s="29" t="str">
        <f>VLOOKUP(C15,overview_of_services!$B$2:$I$50,7,FALSE)</f>
        <v>10-50% or parking spaces has recharging point</v>
      </c>
      <c r="E22" s="49">
        <v>0</v>
      </c>
      <c r="F22" s="49">
        <v>0</v>
      </c>
      <c r="G22" s="49">
        <v>0</v>
      </c>
      <c r="H22" s="49" t="s">
        <v>481</v>
      </c>
      <c r="I22" s="49">
        <v>0</v>
      </c>
      <c r="J22" s="49">
        <v>0</v>
      </c>
      <c r="K22" s="49">
        <v>0</v>
      </c>
    </row>
    <row r="23" spans="1:11" s="78" customFormat="1" ht="35.25" customHeight="1" outlineLevel="1" x14ac:dyDescent="0.35">
      <c r="A23" s="30"/>
      <c r="B23" s="30"/>
      <c r="C23" s="45" t="s">
        <v>425</v>
      </c>
      <c r="D23" s="29" t="str">
        <f>VLOOKUP(C15,overview_of_services!$B$2:$I$50,8,FALSE)</f>
        <v>&gt;50% of parking spaces has recharging point</v>
      </c>
      <c r="E23" s="49">
        <v>0</v>
      </c>
      <c r="F23" s="49">
        <v>0</v>
      </c>
      <c r="G23" s="49">
        <v>0</v>
      </c>
      <c r="H23" s="49" t="s">
        <v>481</v>
      </c>
      <c r="I23" s="49">
        <v>0</v>
      </c>
      <c r="J23" s="49">
        <v>0</v>
      </c>
      <c r="K23" s="49">
        <v>0</v>
      </c>
    </row>
    <row r="24" spans="1:11" s="78" customFormat="1" ht="6" customHeight="1" outlineLevel="2" x14ac:dyDescent="0.35">
      <c r="A24" s="30"/>
      <c r="B24" s="30"/>
      <c r="C24" s="31"/>
      <c r="D24" s="31"/>
      <c r="E24" s="32"/>
      <c r="F24" s="32"/>
      <c r="G24" s="32"/>
      <c r="H24" s="32"/>
      <c r="I24" s="32"/>
      <c r="J24" s="32"/>
      <c r="K24" s="32"/>
    </row>
    <row r="25" spans="1:11" ht="15" thickBot="1" x14ac:dyDescent="0.4"/>
    <row r="26" spans="1:11" ht="17.25" customHeight="1" thickBot="1" x14ac:dyDescent="0.4">
      <c r="C26" s="43" t="s">
        <v>408</v>
      </c>
      <c r="D26" s="37" t="s">
        <v>409</v>
      </c>
      <c r="E26" s="29">
        <f>VLOOKUP(C27,overview_of_services!$B$2:$L$50,11,FALSE)</f>
        <v>1</v>
      </c>
      <c r="F26" s="30"/>
      <c r="G26" s="33"/>
      <c r="H26" s="33"/>
      <c r="I26" s="33"/>
      <c r="J26" s="33"/>
      <c r="K26" s="33"/>
    </row>
    <row r="27" spans="1:11" s="78" customFormat="1" ht="36.75" customHeight="1" thickBot="1" x14ac:dyDescent="0.7">
      <c r="A27" s="30"/>
      <c r="B27" s="47" t="s">
        <v>410</v>
      </c>
      <c r="C27" s="42" t="s">
        <v>345</v>
      </c>
      <c r="D27" s="46" t="str">
        <f>VLOOKUP(C27,overview_of_services!$B$2:$I$50,3,FALSE)</f>
        <v>EV Charging Grid balancing</v>
      </c>
      <c r="E27" s="73"/>
      <c r="F27" s="105" t="s">
        <v>411</v>
      </c>
      <c r="G27" s="145" t="str">
        <f>VLOOKUP(C27,overview_of_services!$B$2:$I$50,2,FALSE)</f>
        <v>EV Charging - Grid</v>
      </c>
      <c r="H27" s="145"/>
      <c r="I27" s="105"/>
      <c r="J27" s="27"/>
      <c r="K27" s="27"/>
    </row>
    <row r="28" spans="1:11" ht="5.25" customHeight="1" x14ac:dyDescent="0.35">
      <c r="C28" s="34"/>
      <c r="D28" s="34"/>
      <c r="E28" s="34"/>
      <c r="F28" s="34"/>
      <c r="G28" s="34"/>
      <c r="H28" s="34"/>
      <c r="I28" s="34"/>
      <c r="J28" s="34"/>
      <c r="K28" s="34"/>
    </row>
    <row r="29" spans="1:11" ht="20.25" customHeight="1" outlineLevel="1" x14ac:dyDescent="0.35">
      <c r="C29" s="142" t="s">
        <v>412</v>
      </c>
      <c r="D29" s="142"/>
      <c r="E29" s="144" t="s">
        <v>413</v>
      </c>
      <c r="F29" s="144"/>
      <c r="G29" s="144"/>
      <c r="H29" s="144"/>
      <c r="I29" s="144"/>
      <c r="J29" s="144"/>
      <c r="K29" s="144"/>
    </row>
    <row r="30" spans="1:11" ht="36.75" customHeight="1" outlineLevel="1" thickBot="1" x14ac:dyDescent="0.4">
      <c r="C30" s="143"/>
      <c r="D30" s="143"/>
      <c r="E30" s="35" t="s">
        <v>414</v>
      </c>
      <c r="F30" s="35" t="s">
        <v>415</v>
      </c>
      <c r="G30" s="35" t="s">
        <v>416</v>
      </c>
      <c r="H30" s="35" t="s">
        <v>417</v>
      </c>
      <c r="I30" s="35" t="s">
        <v>406</v>
      </c>
      <c r="J30" s="35" t="s">
        <v>419</v>
      </c>
      <c r="K30" s="35" t="s">
        <v>420</v>
      </c>
    </row>
    <row r="31" spans="1:11" s="78" customFormat="1" ht="35.25" customHeight="1" outlineLevel="1" thickTop="1" x14ac:dyDescent="0.35">
      <c r="A31" s="30"/>
      <c r="B31" s="30"/>
      <c r="C31" s="44" t="s">
        <v>421</v>
      </c>
      <c r="D31" s="29" t="str">
        <f>VLOOKUP(C27,overview_of_services!$B$2:$I$50,4,FALSE)</f>
        <v>Not present (uncontrolled charging)</v>
      </c>
      <c r="E31" s="49">
        <v>0</v>
      </c>
      <c r="F31" s="49" t="s">
        <v>488</v>
      </c>
      <c r="G31" s="49">
        <v>0</v>
      </c>
      <c r="H31" s="49">
        <v>0</v>
      </c>
      <c r="I31" s="49">
        <v>0</v>
      </c>
      <c r="J31" s="49">
        <v>0</v>
      </c>
      <c r="K31" s="49">
        <v>0</v>
      </c>
    </row>
    <row r="32" spans="1:11" s="78" customFormat="1" ht="35.25" customHeight="1" outlineLevel="1" x14ac:dyDescent="0.35">
      <c r="A32" s="30"/>
      <c r="B32" s="30"/>
      <c r="C32" s="45" t="s">
        <v>422</v>
      </c>
      <c r="D32" s="29" t="str">
        <f>VLOOKUP(C27,overview_of_services!$B$2:$I$50,5,FALSE)</f>
        <v>1-way controlled charging (e.g. including desired departure time and grid signals for optimization)</v>
      </c>
      <c r="E32" s="49">
        <v>0</v>
      </c>
      <c r="F32" s="49" t="s">
        <v>479</v>
      </c>
      <c r="G32" s="49">
        <v>0</v>
      </c>
      <c r="H32" s="49" t="s">
        <v>480</v>
      </c>
      <c r="I32" s="49">
        <v>0</v>
      </c>
      <c r="J32" s="49">
        <v>0</v>
      </c>
      <c r="K32" s="49">
        <v>0</v>
      </c>
    </row>
    <row r="33" spans="1:11" s="78" customFormat="1" ht="35.25" customHeight="1" outlineLevel="1" x14ac:dyDescent="0.35">
      <c r="A33" s="30"/>
      <c r="B33" s="30"/>
      <c r="C33" s="45" t="s">
        <v>423</v>
      </c>
      <c r="D33" s="29" t="str">
        <f>VLOOKUP(C27,overview_of_services!$B$2:$I$50,6,FALSE)</f>
        <v>2-way controlled charging (e.g. including desired departure time and grid signals for optimization)</v>
      </c>
      <c r="E33" s="49">
        <v>0</v>
      </c>
      <c r="F33" s="49" t="s">
        <v>481</v>
      </c>
      <c r="G33" s="49">
        <v>0</v>
      </c>
      <c r="H33" s="49" t="s">
        <v>480</v>
      </c>
      <c r="I33" s="49">
        <v>0</v>
      </c>
      <c r="J33" s="49">
        <v>0</v>
      </c>
      <c r="K33" s="49">
        <v>0</v>
      </c>
    </row>
    <row r="34" spans="1:11" s="78" customFormat="1" ht="35.25" customHeight="1" outlineLevel="1" x14ac:dyDescent="0.35">
      <c r="A34" s="30"/>
      <c r="B34" s="30"/>
      <c r="C34" s="45" t="s">
        <v>424</v>
      </c>
      <c r="D34" s="66">
        <f>VLOOKUP(C27,overview_of_services!$B$2:$I$50,7,FALSE)</f>
        <v>0</v>
      </c>
      <c r="E34" s="70"/>
      <c r="F34" s="70"/>
      <c r="G34" s="70"/>
      <c r="H34" s="70"/>
      <c r="I34" s="70"/>
      <c r="J34" s="70"/>
      <c r="K34" s="70"/>
    </row>
    <row r="35" spans="1:11" s="78" customFormat="1" ht="35.25" customHeight="1" outlineLevel="1" x14ac:dyDescent="0.35">
      <c r="A35" s="30"/>
      <c r="B35" s="30"/>
      <c r="C35" s="45" t="s">
        <v>425</v>
      </c>
      <c r="D35" s="1">
        <f>VLOOKUP(C27,overview_of_services!$B$2:$I$50,8,FALSE)</f>
        <v>0</v>
      </c>
      <c r="E35" s="48"/>
      <c r="F35" s="36"/>
      <c r="G35" s="48"/>
      <c r="H35" s="48"/>
      <c r="I35" s="36"/>
      <c r="J35" s="36"/>
      <c r="K35" s="36"/>
    </row>
    <row r="36" spans="1:11" s="78" customFormat="1" ht="6" customHeight="1" outlineLevel="2" x14ac:dyDescent="0.35">
      <c r="A36" s="30"/>
      <c r="B36" s="30"/>
      <c r="C36" s="31"/>
      <c r="D36" s="31"/>
      <c r="E36" s="32"/>
      <c r="F36" s="32"/>
      <c r="G36" s="32"/>
      <c r="H36" s="32"/>
      <c r="I36" s="32"/>
      <c r="J36" s="32"/>
      <c r="K36" s="32"/>
    </row>
    <row r="37" spans="1:11" ht="15" thickBot="1" x14ac:dyDescent="0.4"/>
    <row r="38" spans="1:11" ht="17.25" customHeight="1" thickBot="1" x14ac:dyDescent="0.4">
      <c r="C38" s="43" t="s">
        <v>408</v>
      </c>
      <c r="D38" s="37" t="s">
        <v>409</v>
      </c>
      <c r="E38" s="29">
        <f>VLOOKUP(C39,overview_of_services!$B$2:$L$50,11,FALSE)</f>
        <v>1</v>
      </c>
      <c r="F38" s="30"/>
      <c r="G38" s="33"/>
      <c r="H38" s="33"/>
      <c r="I38" s="33"/>
      <c r="J38" s="33"/>
      <c r="K38" s="33"/>
    </row>
    <row r="39" spans="1:11" s="78" customFormat="1" ht="36.75" customHeight="1" thickBot="1" x14ac:dyDescent="0.7">
      <c r="A39" s="30"/>
      <c r="B39" s="47" t="s">
        <v>410</v>
      </c>
      <c r="C39" s="42" t="s">
        <v>351</v>
      </c>
      <c r="D39" s="46" t="str">
        <f>VLOOKUP(C39,overview_of_services!$B$2:$I$50,3,FALSE)</f>
        <v>EV charging information and connectivity</v>
      </c>
      <c r="E39" s="73"/>
      <c r="F39" s="105" t="s">
        <v>411</v>
      </c>
      <c r="G39" s="145" t="str">
        <f>VLOOKUP(C39,overview_of_services!$B$2:$I$50,2,FALSE)</f>
        <v>EV Charging - connectivity</v>
      </c>
      <c r="H39" s="145"/>
      <c r="I39" s="105"/>
      <c r="J39" s="27"/>
      <c r="K39" s="27"/>
    </row>
    <row r="40" spans="1:11" ht="5.25" customHeight="1" x14ac:dyDescent="0.35">
      <c r="C40" s="34"/>
      <c r="D40" s="34"/>
      <c r="E40" s="34"/>
      <c r="F40" s="34"/>
      <c r="G40" s="34"/>
      <c r="H40" s="34"/>
      <c r="I40" s="34"/>
      <c r="J40" s="34"/>
      <c r="K40" s="34"/>
    </row>
    <row r="41" spans="1:11" ht="20.25" customHeight="1" outlineLevel="1" x14ac:dyDescent="0.35">
      <c r="C41" s="142" t="s">
        <v>412</v>
      </c>
      <c r="D41" s="142"/>
      <c r="E41" s="144" t="s">
        <v>413</v>
      </c>
      <c r="F41" s="144"/>
      <c r="G41" s="144"/>
      <c r="H41" s="144"/>
      <c r="I41" s="144"/>
      <c r="J41" s="144"/>
      <c r="K41" s="144"/>
    </row>
    <row r="42" spans="1:11" ht="36.75" customHeight="1" outlineLevel="1" thickBot="1" x14ac:dyDescent="0.4">
      <c r="C42" s="143"/>
      <c r="D42" s="143"/>
      <c r="E42" s="35" t="s">
        <v>414</v>
      </c>
      <c r="F42" s="35" t="s">
        <v>415</v>
      </c>
      <c r="G42" s="35" t="s">
        <v>416</v>
      </c>
      <c r="H42" s="35" t="s">
        <v>417</v>
      </c>
      <c r="I42" s="35" t="s">
        <v>406</v>
      </c>
      <c r="J42" s="35" t="s">
        <v>419</v>
      </c>
      <c r="K42" s="35" t="s">
        <v>420</v>
      </c>
    </row>
    <row r="43" spans="1:11" s="78" customFormat="1" ht="35.25" customHeight="1" outlineLevel="1" thickTop="1" x14ac:dyDescent="0.35">
      <c r="A43" s="30"/>
      <c r="B43" s="30"/>
      <c r="C43" s="44" t="s">
        <v>421</v>
      </c>
      <c r="D43" s="29" t="str">
        <f>VLOOKUP(C39,overview_of_services!$B$2:$I$50,4,FALSE)</f>
        <v>No information available</v>
      </c>
      <c r="E43" s="49">
        <v>0</v>
      </c>
      <c r="F43" s="49">
        <v>0</v>
      </c>
      <c r="G43" s="49">
        <v>0</v>
      </c>
      <c r="H43" s="49">
        <v>0</v>
      </c>
      <c r="I43" s="49">
        <v>0</v>
      </c>
      <c r="J43" s="49">
        <v>0</v>
      </c>
      <c r="K43" s="49">
        <v>0</v>
      </c>
    </row>
    <row r="44" spans="1:11" s="78" customFormat="1" ht="35.25" customHeight="1" outlineLevel="1" x14ac:dyDescent="0.35">
      <c r="A44" s="30"/>
      <c r="B44" s="30"/>
      <c r="C44" s="45" t="s">
        <v>422</v>
      </c>
      <c r="D44" s="29" t="str">
        <f>VLOOKUP(C39,overview_of_services!$B$2:$I$50,5,FALSE)</f>
        <v>Reporting information on EV charging status to occupant</v>
      </c>
      <c r="E44" s="49">
        <v>0</v>
      </c>
      <c r="F44" s="49">
        <v>0</v>
      </c>
      <c r="G44" s="49">
        <v>0</v>
      </c>
      <c r="H44" s="49" t="s">
        <v>479</v>
      </c>
      <c r="I44" s="49">
        <v>0</v>
      </c>
      <c r="J44" s="49">
        <v>0</v>
      </c>
      <c r="K44" s="49" t="s">
        <v>480</v>
      </c>
    </row>
    <row r="45" spans="1:11" s="78" customFormat="1" ht="46.5" customHeight="1" outlineLevel="1" x14ac:dyDescent="0.35">
      <c r="A45" s="30"/>
      <c r="B45" s="30"/>
      <c r="C45" s="45" t="s">
        <v>423</v>
      </c>
      <c r="D45" s="29" t="str">
        <f>VLOOKUP(C39,overview_of_services!$B$2:$I$50,6,FALSE)</f>
        <v>Reporting information on EV charging status to occupant AND automatic identification and authorizition of the driver to the charging station (ISO 15118 compliant)</v>
      </c>
      <c r="E45" s="49">
        <v>0</v>
      </c>
      <c r="F45" s="49" t="s">
        <v>479</v>
      </c>
      <c r="G45" s="49">
        <v>0</v>
      </c>
      <c r="H45" s="49" t="s">
        <v>479</v>
      </c>
      <c r="I45" s="49">
        <v>0</v>
      </c>
      <c r="J45" s="49">
        <v>0</v>
      </c>
      <c r="K45" s="49" t="s">
        <v>481</v>
      </c>
    </row>
    <row r="46" spans="1:11" s="78" customFormat="1" ht="35.25" customHeight="1" outlineLevel="1" x14ac:dyDescent="0.35">
      <c r="A46" s="30"/>
      <c r="B46" s="30"/>
      <c r="C46" s="45" t="s">
        <v>424</v>
      </c>
      <c r="D46" s="66">
        <f>VLOOKUP(C39,overview_of_services!$B$2:$I$50,7,FALSE)</f>
        <v>0</v>
      </c>
      <c r="E46" s="70"/>
      <c r="F46" s="70"/>
      <c r="G46" s="70"/>
      <c r="H46" s="70"/>
      <c r="I46" s="70"/>
      <c r="J46" s="70"/>
      <c r="K46" s="70"/>
    </row>
    <row r="47" spans="1:11" s="78" customFormat="1" ht="35.25" customHeight="1" outlineLevel="1" x14ac:dyDescent="0.35">
      <c r="A47" s="30"/>
      <c r="B47" s="30"/>
      <c r="C47" s="45" t="s">
        <v>425</v>
      </c>
      <c r="D47" s="1">
        <f>VLOOKUP(C39,overview_of_services!$B$2:$I$50,8,FALSE)</f>
        <v>0</v>
      </c>
      <c r="E47" s="48"/>
      <c r="F47" s="36"/>
      <c r="G47" s="48"/>
      <c r="H47" s="48"/>
      <c r="I47" s="36"/>
      <c r="J47" s="36"/>
      <c r="K47" s="36"/>
    </row>
    <row r="48" spans="1:11" s="78" customFormat="1" ht="6" customHeight="1" outlineLevel="2" x14ac:dyDescent="0.35">
      <c r="A48" s="30"/>
      <c r="B48" s="30"/>
      <c r="C48" s="31"/>
      <c r="D48" s="31"/>
      <c r="E48" s="32"/>
      <c r="F48" s="32"/>
      <c r="G48" s="32"/>
      <c r="H48" s="32"/>
      <c r="I48" s="32"/>
      <c r="J48" s="32"/>
      <c r="K48" s="32"/>
    </row>
  </sheetData>
  <mergeCells count="11">
    <mergeCell ref="G39:H39"/>
    <mergeCell ref="C41:D42"/>
    <mergeCell ref="E41:K41"/>
    <mergeCell ref="G27:H27"/>
    <mergeCell ref="C29:D30"/>
    <mergeCell ref="E29:K29"/>
    <mergeCell ref="C3:D4"/>
    <mergeCell ref="E3:K3"/>
    <mergeCell ref="C17:D18"/>
    <mergeCell ref="E17:K17"/>
    <mergeCell ref="G15:H15"/>
  </mergeCells>
  <conditionalFormatting sqref="E5:K5 E7:K9 E46:G46 E35:K35 E34:G34 E47:K47">
    <cfRule type="expression" dxfId="117" priority="214">
      <formula>$D5=0</formula>
    </cfRule>
  </conditionalFormatting>
  <conditionalFormatting sqref="C5:C9 E6:F6 H6:J6">
    <cfRule type="expression" dxfId="116" priority="155">
      <formula>$D5=0</formula>
    </cfRule>
  </conditionalFormatting>
  <conditionalFormatting sqref="C9">
    <cfRule type="expression" dxfId="115" priority="154">
      <formula>$D9=0</formula>
    </cfRule>
  </conditionalFormatting>
  <conditionalFormatting sqref="D5:D9">
    <cfRule type="expression" dxfId="114" priority="124">
      <formula>$D5=0</formula>
    </cfRule>
  </conditionalFormatting>
  <conditionalFormatting sqref="D9">
    <cfRule type="expression" dxfId="113" priority="123">
      <formula>$D9=0</formula>
    </cfRule>
  </conditionalFormatting>
  <conditionalFormatting sqref="D47">
    <cfRule type="expression" dxfId="112" priority="46">
      <formula>$D47=0</formula>
    </cfRule>
  </conditionalFormatting>
  <conditionalFormatting sqref="K6">
    <cfRule type="expression" dxfId="111" priority="69">
      <formula>$D6=0</formula>
    </cfRule>
  </conditionalFormatting>
  <conditionalFormatting sqref="G6">
    <cfRule type="expression" dxfId="110" priority="68">
      <formula>$D6=0</formula>
    </cfRule>
  </conditionalFormatting>
  <conditionalFormatting sqref="B15">
    <cfRule type="expression" dxfId="109" priority="67">
      <formula>E15="yes"</formula>
    </cfRule>
  </conditionalFormatting>
  <conditionalFormatting sqref="C19:C23">
    <cfRule type="expression" dxfId="108" priority="66">
      <formula>$D19=0</formula>
    </cfRule>
  </conditionalFormatting>
  <conditionalFormatting sqref="C23">
    <cfRule type="expression" dxfId="107" priority="65">
      <formula>$D23=0</formula>
    </cfRule>
  </conditionalFormatting>
  <conditionalFormatting sqref="B27">
    <cfRule type="expression" dxfId="106" priority="58">
      <formula>E27="yes"</formula>
    </cfRule>
  </conditionalFormatting>
  <conditionalFormatting sqref="C31:C35 H34:K34">
    <cfRule type="expression" dxfId="105" priority="57">
      <formula>$D31=0</formula>
    </cfRule>
  </conditionalFormatting>
  <conditionalFormatting sqref="C35">
    <cfRule type="expression" dxfId="104" priority="56">
      <formula>$D35=0</formula>
    </cfRule>
  </conditionalFormatting>
  <conditionalFormatting sqref="D34:D35">
    <cfRule type="expression" dxfId="103" priority="54">
      <formula>$D34=0</formula>
    </cfRule>
  </conditionalFormatting>
  <conditionalFormatting sqref="D35">
    <cfRule type="expression" dxfId="102" priority="53">
      <formula>$D35=0</formula>
    </cfRule>
  </conditionalFormatting>
  <conditionalFormatting sqref="B39">
    <cfRule type="expression" dxfId="101" priority="51">
      <formula>E39="yes"</formula>
    </cfRule>
  </conditionalFormatting>
  <conditionalFormatting sqref="C43:C47 H46:K46">
    <cfRule type="expression" dxfId="100" priority="50">
      <formula>$D43=0</formula>
    </cfRule>
  </conditionalFormatting>
  <conditionalFormatting sqref="C47">
    <cfRule type="expression" dxfId="99" priority="49">
      <formula>$D47=0</formula>
    </cfRule>
  </conditionalFormatting>
  <conditionalFormatting sqref="D46:D47">
    <cfRule type="expression" dxfId="98" priority="47">
      <formula>$D46=0</formula>
    </cfRule>
  </conditionalFormatting>
  <conditionalFormatting sqref="E14">
    <cfRule type="colorScale" priority="19">
      <colorScale>
        <cfvo type="num" val="0"/>
        <cfvo type="num" val="1"/>
        <color rgb="FFF7ABAB"/>
        <color theme="9" tint="0.39997558519241921"/>
      </colorScale>
    </cfRule>
    <cfRule type="iconSet" priority="20">
      <iconSet iconSet="3Symbols">
        <cfvo type="percent" val="0"/>
        <cfvo type="num" val="0.33"/>
        <cfvo type="num" val="1"/>
      </iconSet>
    </cfRule>
  </conditionalFormatting>
  <conditionalFormatting sqref="E26">
    <cfRule type="colorScale" priority="17">
      <colorScale>
        <cfvo type="num" val="0"/>
        <cfvo type="num" val="1"/>
        <color rgb="FFF7ABAB"/>
        <color theme="9" tint="0.39997558519241921"/>
      </colorScale>
    </cfRule>
    <cfRule type="iconSet" priority="18">
      <iconSet iconSet="3Symbols">
        <cfvo type="percent" val="0"/>
        <cfvo type="num" val="0.33"/>
        <cfvo type="num" val="1"/>
      </iconSet>
    </cfRule>
  </conditionalFormatting>
  <conditionalFormatting sqref="E38">
    <cfRule type="colorScale" priority="15">
      <colorScale>
        <cfvo type="num" val="0"/>
        <cfvo type="num" val="1"/>
        <color rgb="FFF7ABAB"/>
        <color theme="9" tint="0.39997558519241921"/>
      </colorScale>
    </cfRule>
    <cfRule type="iconSet" priority="16">
      <iconSet iconSet="3Symbols">
        <cfvo type="percent" val="0"/>
        <cfvo type="num" val="0.33"/>
        <cfvo type="num" val="1"/>
      </iconSet>
    </cfRule>
  </conditionalFormatting>
  <conditionalFormatting sqref="E31:K31 E32:G33 I32:K33">
    <cfRule type="expression" dxfId="97" priority="14">
      <formula>$D31=0</formula>
    </cfRule>
  </conditionalFormatting>
  <conditionalFormatting sqref="E43:K45">
    <cfRule type="expression" dxfId="96" priority="13">
      <formula>$D43=0</formula>
    </cfRule>
  </conditionalFormatting>
  <conditionalFormatting sqref="D19:D23">
    <cfRule type="expression" dxfId="95" priority="6">
      <formula>$D19=0</formula>
    </cfRule>
  </conditionalFormatting>
  <conditionalFormatting sqref="E19:K23">
    <cfRule type="expression" dxfId="94" priority="7">
      <formula>$D19=0</formula>
    </cfRule>
  </conditionalFormatting>
  <conditionalFormatting sqref="H32:H33">
    <cfRule type="expression" dxfId="93" priority="3">
      <formula>$D32=0</formula>
    </cfRule>
  </conditionalFormatting>
  <conditionalFormatting sqref="D31:D33">
    <cfRule type="expression" dxfId="92" priority="2">
      <formula>$D31=0</formula>
    </cfRule>
  </conditionalFormatting>
  <conditionalFormatting sqref="D43:D45">
    <cfRule type="expression" dxfId="91" priority="1">
      <formula>$D43=0</formula>
    </cfRule>
  </conditionalFormatting>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K173"/>
  <sheetViews>
    <sheetView zoomScale="60" zoomScaleNormal="60" workbookViewId="0">
      <pane ySplit="1" topLeftCell="A2" activePane="bottomLeft" state="frozen"/>
      <selection activeCell="O235" sqref="O235"/>
      <selection pane="bottomLeft" activeCell="D179" sqref="D179"/>
    </sheetView>
  </sheetViews>
  <sheetFormatPr defaultColWidth="9.453125" defaultRowHeight="14.5" outlineLevelRow="2" x14ac:dyDescent="0.35"/>
  <cols>
    <col min="1" max="1" width="3.453125" style="30" customWidth="1"/>
    <col min="2" max="2" width="5.453125" style="30" customWidth="1"/>
    <col min="3" max="3" width="14.54296875" style="3" customWidth="1"/>
    <col min="4" max="4" width="60.54296875" style="3" customWidth="1"/>
    <col min="5" max="6" width="15.54296875" style="3" customWidth="1"/>
    <col min="7" max="11" width="15.54296875" style="2" customWidth="1"/>
    <col min="12" max="16384" width="9.453125" style="84"/>
  </cols>
  <sheetData>
    <row r="1" spans="1:11" s="83" customFormat="1" ht="37.5" customHeight="1" thickBot="1" x14ac:dyDescent="0.55000000000000004">
      <c r="A1" s="38"/>
      <c r="B1" s="38"/>
      <c r="C1" s="38" t="s">
        <v>407</v>
      </c>
      <c r="D1" s="39" t="s">
        <v>357</v>
      </c>
      <c r="E1" s="40"/>
      <c r="F1" s="40"/>
      <c r="G1" s="41"/>
      <c r="H1" s="41"/>
      <c r="I1" s="41"/>
      <c r="J1" s="41"/>
      <c r="K1" s="41"/>
    </row>
    <row r="2" spans="1:11" ht="26.25" customHeight="1" thickTop="1" x14ac:dyDescent="0.35">
      <c r="C2" s="30"/>
      <c r="D2" s="30"/>
      <c r="E2" s="30"/>
      <c r="F2" s="30"/>
      <c r="G2" s="30"/>
      <c r="H2" s="30"/>
      <c r="I2" s="30"/>
      <c r="J2" s="30"/>
      <c r="K2" s="30"/>
    </row>
    <row r="3" spans="1:11" ht="5.25" customHeight="1" thickBot="1" x14ac:dyDescent="0.4">
      <c r="C3" s="34"/>
      <c r="D3" s="34"/>
      <c r="E3" s="34"/>
      <c r="F3" s="34"/>
      <c r="G3" s="34"/>
      <c r="H3" s="34"/>
      <c r="I3" s="34"/>
      <c r="J3" s="34"/>
      <c r="K3" s="34"/>
    </row>
    <row r="4" spans="1:11" ht="20.25" hidden="1" customHeight="1" outlineLevel="1" x14ac:dyDescent="0.35">
      <c r="C4" s="142" t="s">
        <v>412</v>
      </c>
      <c r="D4" s="142"/>
      <c r="E4" s="144" t="s">
        <v>413</v>
      </c>
      <c r="F4" s="144"/>
      <c r="G4" s="144"/>
      <c r="H4" s="144"/>
      <c r="I4" s="144"/>
      <c r="J4" s="144"/>
      <c r="K4" s="144"/>
    </row>
    <row r="5" spans="1:11" ht="36.75" hidden="1" customHeight="1" outlineLevel="1" x14ac:dyDescent="0.35">
      <c r="C5" s="143"/>
      <c r="D5" s="143"/>
      <c r="E5" s="35" t="s">
        <v>414</v>
      </c>
      <c r="F5" s="35" t="s">
        <v>415</v>
      </c>
      <c r="G5" s="35" t="s">
        <v>416</v>
      </c>
      <c r="H5" s="35" t="s">
        <v>417</v>
      </c>
      <c r="I5" s="35" t="s">
        <v>406</v>
      </c>
      <c r="J5" s="35" t="s">
        <v>419</v>
      </c>
      <c r="K5" s="35" t="s">
        <v>420</v>
      </c>
    </row>
    <row r="6" spans="1:11" s="82" customFormat="1" ht="35.25" hidden="1" customHeight="1" outlineLevel="1" x14ac:dyDescent="0.35">
      <c r="A6" s="30"/>
      <c r="B6" s="30"/>
      <c r="C6" s="44" t="s">
        <v>421</v>
      </c>
      <c r="D6" s="29" t="e">
        <f>VLOOKUP(#REF!,overview_of_services!$B$2:$I$50,4,FALSE)</f>
        <v>#REF!</v>
      </c>
      <c r="E6" s="49">
        <v>0</v>
      </c>
      <c r="F6" s="49">
        <v>0</v>
      </c>
      <c r="G6" s="49">
        <v>0</v>
      </c>
      <c r="H6" s="49">
        <v>0</v>
      </c>
      <c r="I6" s="49">
        <v>0</v>
      </c>
      <c r="J6" s="49">
        <v>0</v>
      </c>
      <c r="K6" s="49">
        <v>0</v>
      </c>
    </row>
    <row r="7" spans="1:11" s="82" customFormat="1" ht="35.25" hidden="1" customHeight="1" outlineLevel="1" x14ac:dyDescent="0.35">
      <c r="A7" s="30"/>
      <c r="B7" s="30"/>
      <c r="C7" s="45" t="s">
        <v>422</v>
      </c>
      <c r="D7" s="1" t="e">
        <f>VLOOKUP(#REF!,overview_of_services!$B$2:$I$50,5,FALSE)</f>
        <v>#REF!</v>
      </c>
      <c r="E7" s="74" t="s">
        <v>430</v>
      </c>
      <c r="F7" s="74">
        <v>0</v>
      </c>
      <c r="G7" s="74" t="s">
        <v>430</v>
      </c>
      <c r="H7" s="74">
        <v>0</v>
      </c>
      <c r="I7" s="74">
        <v>0</v>
      </c>
      <c r="J7" s="74">
        <v>0</v>
      </c>
      <c r="K7" s="74">
        <v>0</v>
      </c>
    </row>
    <row r="8" spans="1:11" s="82" customFormat="1" ht="35.25" hidden="1" customHeight="1" outlineLevel="1" x14ac:dyDescent="0.35">
      <c r="A8" s="30"/>
      <c r="B8" s="30"/>
      <c r="C8" s="45" t="s">
        <v>423</v>
      </c>
      <c r="D8" s="1" t="e">
        <f>VLOOKUP(#REF!,overview_of_services!$B$2:$I$50,6,FALSE)</f>
        <v>#REF!</v>
      </c>
      <c r="E8" s="71" t="s">
        <v>431</v>
      </c>
      <c r="F8" s="74">
        <v>0</v>
      </c>
      <c r="G8" s="74" t="s">
        <v>430</v>
      </c>
      <c r="H8" s="74">
        <v>0</v>
      </c>
      <c r="I8" s="74">
        <v>0</v>
      </c>
      <c r="J8" s="74">
        <v>0</v>
      </c>
      <c r="K8" s="74">
        <v>0</v>
      </c>
    </row>
    <row r="9" spans="1:11" s="82" customFormat="1" ht="35.25" hidden="1" customHeight="1" outlineLevel="1" x14ac:dyDescent="0.35">
      <c r="A9" s="30"/>
      <c r="B9" s="30"/>
      <c r="C9" s="45" t="s">
        <v>424</v>
      </c>
      <c r="D9" s="1" t="e">
        <f>VLOOKUP(#REF!,overview_of_services!$B$2:$I$50,7,FALSE)</f>
        <v>#REF!</v>
      </c>
      <c r="E9" s="36" t="s">
        <v>429</v>
      </c>
      <c r="F9" s="36" t="s">
        <v>429</v>
      </c>
      <c r="G9" s="36" t="s">
        <v>429</v>
      </c>
      <c r="H9" s="36" t="s">
        <v>429</v>
      </c>
      <c r="I9" s="36" t="s">
        <v>429</v>
      </c>
      <c r="J9" s="36" t="s">
        <v>429</v>
      </c>
      <c r="K9" s="36" t="s">
        <v>429</v>
      </c>
    </row>
    <row r="10" spans="1:11" s="82" customFormat="1" ht="35.25" hidden="1" customHeight="1" outlineLevel="1" x14ac:dyDescent="0.35">
      <c r="A10" s="30"/>
      <c r="B10" s="30"/>
      <c r="C10" s="45" t="s">
        <v>425</v>
      </c>
      <c r="D10" s="1" t="e">
        <f>VLOOKUP(#REF!,overview_of_services!$B$2:$I$50,8,FALSE)</f>
        <v>#REF!</v>
      </c>
      <c r="E10" s="48"/>
      <c r="F10" s="36"/>
      <c r="G10" s="48"/>
      <c r="H10" s="48"/>
      <c r="I10" s="36"/>
      <c r="J10" s="36"/>
      <c r="K10" s="36"/>
    </row>
    <row r="11" spans="1:11" s="82" customFormat="1" ht="6" hidden="1" customHeight="1" outlineLevel="2" x14ac:dyDescent="0.35">
      <c r="A11" s="30"/>
      <c r="B11" s="30"/>
      <c r="C11" s="31"/>
      <c r="D11" s="31"/>
      <c r="E11" s="32"/>
      <c r="F11" s="32"/>
      <c r="G11" s="32"/>
      <c r="H11" s="32"/>
      <c r="I11" s="32"/>
      <c r="J11" s="32"/>
      <c r="K11" s="32"/>
    </row>
    <row r="12" spans="1:11" s="82" customFormat="1" ht="30.75" hidden="1" customHeight="1" outlineLevel="2" x14ac:dyDescent="0.35">
      <c r="A12" s="30"/>
      <c r="B12" s="30"/>
      <c r="C12" s="28"/>
      <c r="D12" s="28" t="s">
        <v>426</v>
      </c>
      <c r="E12" s="6" t="s">
        <v>434</v>
      </c>
      <c r="F12" s="6" t="s">
        <v>434</v>
      </c>
      <c r="G12" s="6" t="s">
        <v>434</v>
      </c>
      <c r="H12" s="6" t="s">
        <v>434</v>
      </c>
      <c r="I12" s="6" t="s">
        <v>434</v>
      </c>
      <c r="J12" s="6" t="s">
        <v>434</v>
      </c>
      <c r="K12" s="6" t="s">
        <v>434</v>
      </c>
    </row>
    <row r="13" spans="1:11" s="82" customFormat="1" ht="30.75" hidden="1" customHeight="1" outlineLevel="2" x14ac:dyDescent="0.35">
      <c r="A13" s="30"/>
      <c r="B13" s="30"/>
      <c r="C13" s="28"/>
      <c r="D13" s="28" t="s">
        <v>427</v>
      </c>
      <c r="E13" s="4"/>
      <c r="F13" s="5"/>
      <c r="G13" s="6"/>
      <c r="H13" s="6"/>
      <c r="I13" s="6"/>
      <c r="J13" s="6"/>
      <c r="K13" s="6"/>
    </row>
    <row r="14" spans="1:11" ht="20.25" hidden="1" customHeight="1" outlineLevel="1" x14ac:dyDescent="0.35">
      <c r="C14" s="30"/>
      <c r="D14" s="30"/>
      <c r="E14" s="30"/>
      <c r="F14" s="30"/>
      <c r="G14" s="33"/>
      <c r="H14" s="33"/>
      <c r="I14" s="33"/>
      <c r="J14" s="33"/>
      <c r="K14" s="33"/>
    </row>
    <row r="15" spans="1:11" ht="17.25" customHeight="1" collapsed="1" thickBot="1" x14ac:dyDescent="0.4">
      <c r="C15" s="43" t="s">
        <v>408</v>
      </c>
      <c r="D15" s="37" t="s">
        <v>409</v>
      </c>
      <c r="E15" s="29">
        <f>VLOOKUP(C16,overview_of_services!$B$2:$L$50,11,FALSE)</f>
        <v>1</v>
      </c>
      <c r="F15" s="30"/>
      <c r="G15" s="33"/>
      <c r="H15" s="33"/>
      <c r="I15" s="33"/>
      <c r="J15" s="33"/>
      <c r="K15" s="33"/>
    </row>
    <row r="16" spans="1:11" s="82" customFormat="1" ht="36.75" customHeight="1" thickBot="1" x14ac:dyDescent="0.7">
      <c r="A16" s="30"/>
      <c r="B16" s="47" t="s">
        <v>410</v>
      </c>
      <c r="C16" s="42" t="s">
        <v>359</v>
      </c>
      <c r="D16" s="46" t="str">
        <f>VLOOKUP(C16,overview_of_services!$B$2:$I$50,3,FALSE)</f>
        <v>Run time management of HVAC systems</v>
      </c>
      <c r="E16" s="73"/>
      <c r="F16" s="105" t="s">
        <v>411</v>
      </c>
      <c r="G16" s="145" t="str">
        <f>VLOOKUP(C16,overview_of_services!$B$2:$I$50,2,FALSE)</f>
        <v>HVAC interaction control</v>
      </c>
      <c r="H16" s="145"/>
      <c r="I16" s="105"/>
      <c r="J16" s="27"/>
      <c r="K16" s="27"/>
    </row>
    <row r="17" spans="1:11" ht="5.25" customHeight="1" x14ac:dyDescent="0.35">
      <c r="C17" s="34"/>
      <c r="D17" s="34"/>
      <c r="E17" s="34"/>
      <c r="F17" s="34"/>
      <c r="G17" s="34"/>
      <c r="H17" s="34"/>
      <c r="I17" s="34"/>
      <c r="J17" s="34"/>
      <c r="K17" s="34"/>
    </row>
    <row r="18" spans="1:11" ht="20.25" customHeight="1" outlineLevel="1" x14ac:dyDescent="0.35">
      <c r="C18" s="142" t="s">
        <v>412</v>
      </c>
      <c r="D18" s="142"/>
      <c r="E18" s="144" t="s">
        <v>413</v>
      </c>
      <c r="F18" s="144"/>
      <c r="G18" s="144"/>
      <c r="H18" s="144"/>
      <c r="I18" s="144"/>
      <c r="J18" s="144"/>
      <c r="K18" s="144"/>
    </row>
    <row r="19" spans="1:11" ht="43.5" customHeight="1" outlineLevel="1" thickBot="1" x14ac:dyDescent="0.4">
      <c r="C19" s="143"/>
      <c r="D19" s="143"/>
      <c r="E19" s="35" t="s">
        <v>414</v>
      </c>
      <c r="F19" s="35" t="s">
        <v>415</v>
      </c>
      <c r="G19" s="35" t="s">
        <v>416</v>
      </c>
      <c r="H19" s="35" t="s">
        <v>417</v>
      </c>
      <c r="I19" s="35" t="s">
        <v>406</v>
      </c>
      <c r="J19" s="35" t="s">
        <v>419</v>
      </c>
      <c r="K19" s="35" t="s">
        <v>420</v>
      </c>
    </row>
    <row r="20" spans="1:11" s="82" customFormat="1" ht="35.25" customHeight="1" outlineLevel="1" thickTop="1" x14ac:dyDescent="0.35">
      <c r="A20" s="30"/>
      <c r="B20" s="30"/>
      <c r="C20" s="44" t="s">
        <v>421</v>
      </c>
      <c r="D20" s="29" t="str">
        <f>VLOOKUP(C16,overview_of_services!$B$2:$I$50,4,FALSE)</f>
        <v xml:space="preserve">Manual setting </v>
      </c>
      <c r="E20" s="49">
        <v>0</v>
      </c>
      <c r="F20" s="49">
        <v>0</v>
      </c>
      <c r="G20" s="49">
        <v>0</v>
      </c>
      <c r="H20" s="49">
        <v>0</v>
      </c>
      <c r="I20" s="49">
        <v>0</v>
      </c>
      <c r="J20" s="49">
        <v>0</v>
      </c>
      <c r="K20" s="49">
        <v>0</v>
      </c>
    </row>
    <row r="21" spans="1:11" s="82" customFormat="1" ht="35.25" customHeight="1" outlineLevel="1" x14ac:dyDescent="0.35">
      <c r="A21" s="30"/>
      <c r="B21" s="30"/>
      <c r="C21" s="45" t="s">
        <v>422</v>
      </c>
      <c r="D21" s="29" t="str">
        <f>VLOOKUP(C16,overview_of_services!$B$2:$I$50,5,FALSE)</f>
        <v xml:space="preserve">Runtime setting of heating and cooling plants following a predefined time schedule </v>
      </c>
      <c r="E21" s="49" t="s">
        <v>479</v>
      </c>
      <c r="F21" s="49" t="s">
        <v>479</v>
      </c>
      <c r="G21" s="49" t="s">
        <v>479</v>
      </c>
      <c r="H21" s="49" t="s">
        <v>479</v>
      </c>
      <c r="I21" s="49" t="s">
        <v>483</v>
      </c>
      <c r="J21" s="49">
        <v>0</v>
      </c>
      <c r="K21" s="49">
        <v>0</v>
      </c>
    </row>
    <row r="22" spans="1:11" s="82" customFormat="1" ht="35.25" customHeight="1" outlineLevel="1" x14ac:dyDescent="0.35">
      <c r="A22" s="30"/>
      <c r="B22" s="30"/>
      <c r="C22" s="45" t="s">
        <v>423</v>
      </c>
      <c r="D22" s="29" t="str">
        <f>VLOOKUP(C16,overview_of_services!$B$2:$I$50,6,FALSE)</f>
        <v>Heating and cooling plant on/off control based on building loads</v>
      </c>
      <c r="E22" s="49" t="s">
        <v>480</v>
      </c>
      <c r="F22" s="49" t="s">
        <v>479</v>
      </c>
      <c r="G22" s="49" t="s">
        <v>480</v>
      </c>
      <c r="H22" s="49" t="s">
        <v>480</v>
      </c>
      <c r="I22" s="49" t="s">
        <v>479</v>
      </c>
      <c r="J22" s="49">
        <v>0</v>
      </c>
      <c r="K22" s="49">
        <v>0</v>
      </c>
    </row>
    <row r="23" spans="1:11" s="82" customFormat="1" ht="35.25" customHeight="1" outlineLevel="1" x14ac:dyDescent="0.35">
      <c r="A23" s="30"/>
      <c r="B23" s="30"/>
      <c r="C23" s="45" t="s">
        <v>424</v>
      </c>
      <c r="D23" s="29" t="str">
        <f>VLOOKUP(C16,overview_of_services!$B$2:$I$50,7,FALSE)</f>
        <v>Heating and cooling plant on/off control based on predictive control or grid signals</v>
      </c>
      <c r="E23" s="49" t="s">
        <v>481</v>
      </c>
      <c r="F23" s="49" t="s">
        <v>480</v>
      </c>
      <c r="G23" s="49" t="s">
        <v>480</v>
      </c>
      <c r="H23" s="49" t="s">
        <v>481</v>
      </c>
      <c r="I23" s="49" t="s">
        <v>479</v>
      </c>
      <c r="J23" s="49">
        <v>0</v>
      </c>
      <c r="K23" s="49" t="s">
        <v>483</v>
      </c>
    </row>
    <row r="24" spans="1:11" s="82" customFormat="1" ht="35.25" customHeight="1" outlineLevel="1" x14ac:dyDescent="0.35">
      <c r="A24" s="30"/>
      <c r="B24" s="30"/>
      <c r="C24" s="45" t="s">
        <v>425</v>
      </c>
      <c r="D24" s="1">
        <f>VLOOKUP(C16,overview_of_services!$B$2:$I$50,8,FALSE)</f>
        <v>0</v>
      </c>
      <c r="E24" s="48"/>
      <c r="F24" s="36"/>
      <c r="G24" s="48"/>
      <c r="H24" s="48"/>
      <c r="I24" s="36"/>
      <c r="J24" s="36"/>
      <c r="K24" s="36"/>
    </row>
    <row r="25" spans="1:11" s="82" customFormat="1" ht="6" hidden="1" customHeight="1" outlineLevel="2" x14ac:dyDescent="0.35">
      <c r="A25" s="30"/>
      <c r="B25" s="30"/>
      <c r="C25" s="31"/>
      <c r="D25" s="31"/>
      <c r="E25" s="32"/>
      <c r="F25" s="32"/>
      <c r="G25" s="32"/>
      <c r="H25" s="32"/>
      <c r="I25" s="32"/>
      <c r="J25" s="32"/>
      <c r="K25" s="32"/>
    </row>
    <row r="26" spans="1:11" s="82" customFormat="1" ht="30.75" hidden="1" customHeight="1" outlineLevel="2" x14ac:dyDescent="0.35">
      <c r="A26" s="30"/>
      <c r="B26" s="30"/>
      <c r="C26" s="28"/>
      <c r="D26" s="28" t="s">
        <v>426</v>
      </c>
      <c r="E26" s="6" t="s">
        <v>434</v>
      </c>
      <c r="F26" s="6" t="s">
        <v>434</v>
      </c>
      <c r="G26" s="6" t="s">
        <v>434</v>
      </c>
      <c r="H26" s="6" t="s">
        <v>434</v>
      </c>
      <c r="I26" s="6" t="s">
        <v>434</v>
      </c>
      <c r="J26" s="6" t="s">
        <v>434</v>
      </c>
      <c r="K26" s="6" t="s">
        <v>434</v>
      </c>
    </row>
    <row r="27" spans="1:11" s="82" customFormat="1" ht="30.75" hidden="1" customHeight="1" outlineLevel="2" x14ac:dyDescent="0.35">
      <c r="A27" s="30"/>
      <c r="B27" s="30"/>
      <c r="C27" s="28"/>
      <c r="D27" s="28" t="s">
        <v>427</v>
      </c>
      <c r="E27" s="4"/>
      <c r="F27" s="5"/>
      <c r="G27" s="6"/>
      <c r="H27" s="6"/>
      <c r="I27" s="6"/>
      <c r="J27" s="6"/>
      <c r="K27" s="6"/>
    </row>
    <row r="28" spans="1:11" ht="20.25" customHeight="1" outlineLevel="1" collapsed="1" thickBot="1" x14ac:dyDescent="0.4">
      <c r="C28" s="30"/>
      <c r="D28" s="30"/>
      <c r="E28" s="30"/>
      <c r="F28" s="30"/>
      <c r="G28" s="33"/>
      <c r="H28" s="33"/>
      <c r="I28" s="33"/>
      <c r="J28" s="33"/>
      <c r="K28" s="33"/>
    </row>
    <row r="29" spans="1:11" ht="17.25" customHeight="1" thickBot="1" x14ac:dyDescent="0.4">
      <c r="C29" s="43" t="s">
        <v>408</v>
      </c>
      <c r="D29" s="37" t="s">
        <v>409</v>
      </c>
      <c r="E29" s="29">
        <f>VLOOKUP(C30,overview_of_services!$B$2:$L$50,11,FALSE)</f>
        <v>1</v>
      </c>
      <c r="F29" s="30"/>
      <c r="G29" s="33"/>
      <c r="H29" s="33"/>
      <c r="I29" s="33"/>
      <c r="J29" s="33"/>
      <c r="K29" s="33"/>
    </row>
    <row r="30" spans="1:11" s="82" customFormat="1" ht="36.75" customHeight="1" thickBot="1" x14ac:dyDescent="0.7">
      <c r="A30" s="30"/>
      <c r="B30" s="47" t="s">
        <v>410</v>
      </c>
      <c r="C30" s="42" t="s">
        <v>366</v>
      </c>
      <c r="D30" s="46" t="str">
        <f>VLOOKUP(C30,overview_of_services!$B$2:$I$50,3,FALSE)</f>
        <v>Detecting faults of technical building systems and providing support to the diagnosis of these faults</v>
      </c>
      <c r="E30" s="73"/>
      <c r="F30" s="105" t="s">
        <v>411</v>
      </c>
      <c r="G30" s="145" t="str">
        <f>VLOOKUP(C30,overview_of_services!$B$2:$I$50,2,FALSE)</f>
        <v>Fault detection</v>
      </c>
      <c r="H30" s="145"/>
      <c r="I30" s="105"/>
      <c r="J30" s="27"/>
      <c r="K30" s="27"/>
    </row>
    <row r="31" spans="1:11" ht="5.25" customHeight="1" x14ac:dyDescent="0.35">
      <c r="C31" s="34"/>
      <c r="D31" s="34"/>
      <c r="E31" s="34"/>
      <c r="F31" s="34"/>
      <c r="G31" s="34"/>
      <c r="H31" s="34"/>
      <c r="I31" s="34"/>
      <c r="J31" s="34"/>
      <c r="K31" s="34"/>
    </row>
    <row r="32" spans="1:11" ht="20.25" customHeight="1" outlineLevel="1" x14ac:dyDescent="0.35">
      <c r="C32" s="142" t="s">
        <v>412</v>
      </c>
      <c r="D32" s="142"/>
      <c r="E32" s="144" t="s">
        <v>413</v>
      </c>
      <c r="F32" s="144"/>
      <c r="G32" s="144"/>
      <c r="H32" s="144"/>
      <c r="I32" s="144"/>
      <c r="J32" s="144"/>
      <c r="K32" s="144"/>
    </row>
    <row r="33" spans="1:11" ht="36.75" customHeight="1" outlineLevel="1" thickBot="1" x14ac:dyDescent="0.4">
      <c r="C33" s="143"/>
      <c r="D33" s="143"/>
      <c r="E33" s="35" t="s">
        <v>414</v>
      </c>
      <c r="F33" s="35" t="s">
        <v>415</v>
      </c>
      <c r="G33" s="35" t="s">
        <v>416</v>
      </c>
      <c r="H33" s="35" t="s">
        <v>417</v>
      </c>
      <c r="I33" s="35" t="s">
        <v>406</v>
      </c>
      <c r="J33" s="35" t="s">
        <v>419</v>
      </c>
      <c r="K33" s="35" t="s">
        <v>420</v>
      </c>
    </row>
    <row r="34" spans="1:11" s="82" customFormat="1" ht="35.25" customHeight="1" outlineLevel="1" thickTop="1" x14ac:dyDescent="0.35">
      <c r="A34" s="30"/>
      <c r="B34" s="30"/>
      <c r="C34" s="44" t="s">
        <v>421</v>
      </c>
      <c r="D34" s="29" t="str">
        <f>VLOOKUP(C30,overview_of_services!$B$2:$I$50,4,FALSE)</f>
        <v>No central indication of detected faults and alarms</v>
      </c>
      <c r="E34" s="49">
        <v>0</v>
      </c>
      <c r="F34" s="49">
        <v>0</v>
      </c>
      <c r="G34" s="49">
        <v>0</v>
      </c>
      <c r="H34" s="49">
        <v>0</v>
      </c>
      <c r="I34" s="49">
        <v>0</v>
      </c>
      <c r="J34" s="49">
        <v>0</v>
      </c>
      <c r="K34" s="49">
        <v>0</v>
      </c>
    </row>
    <row r="35" spans="1:11" s="82" customFormat="1" ht="35.25" customHeight="1" outlineLevel="1" x14ac:dyDescent="0.35">
      <c r="A35" s="30"/>
      <c r="B35" s="30"/>
      <c r="C35" s="45" t="s">
        <v>422</v>
      </c>
      <c r="D35" s="29" t="str">
        <f>VLOOKUP(C30,overview_of_services!$B$2:$I$50,5,FALSE)</f>
        <v>With central indication of detected faults and alarms for at least 2 relevant TBS</v>
      </c>
      <c r="E35" s="49">
        <v>0</v>
      </c>
      <c r="F35" s="49">
        <v>0</v>
      </c>
      <c r="G35" s="49">
        <v>0</v>
      </c>
      <c r="H35" s="49" t="s">
        <v>479</v>
      </c>
      <c r="I35" s="49" t="s">
        <v>479</v>
      </c>
      <c r="J35" s="49" t="s">
        <v>479</v>
      </c>
      <c r="K35" s="49" t="s">
        <v>479</v>
      </c>
    </row>
    <row r="36" spans="1:11" s="82" customFormat="1" ht="35.25" customHeight="1" outlineLevel="1" x14ac:dyDescent="0.35">
      <c r="A36" s="30"/>
      <c r="B36" s="30"/>
      <c r="C36" s="45" t="s">
        <v>423</v>
      </c>
      <c r="D36" s="29" t="str">
        <f>VLOOKUP(C30,overview_of_services!$B$2:$I$50,6,FALSE)</f>
        <v>With central indication of detected faults and alarms for all relevant TBS</v>
      </c>
      <c r="E36" s="49">
        <v>0</v>
      </c>
      <c r="F36" s="49">
        <v>0</v>
      </c>
      <c r="G36" s="49">
        <v>0</v>
      </c>
      <c r="H36" s="49" t="s">
        <v>480</v>
      </c>
      <c r="I36" s="49" t="s">
        <v>480</v>
      </c>
      <c r="J36" s="49" t="s">
        <v>480</v>
      </c>
      <c r="K36" s="49" t="s">
        <v>480</v>
      </c>
    </row>
    <row r="37" spans="1:11" s="82" customFormat="1" ht="35.25" customHeight="1" outlineLevel="1" x14ac:dyDescent="0.35">
      <c r="A37" s="30"/>
      <c r="B37" s="30"/>
      <c r="C37" s="45" t="s">
        <v>424</v>
      </c>
      <c r="D37" s="29" t="str">
        <f>VLOOKUP(C30,overview_of_services!$B$2:$I$50,7,FALSE)</f>
        <v>With central indication of detected faults and alarms for all relevant TBS, including diagnosing functions</v>
      </c>
      <c r="E37" s="49">
        <v>0</v>
      </c>
      <c r="F37" s="49">
        <v>0</v>
      </c>
      <c r="G37" s="49">
        <v>0</v>
      </c>
      <c r="H37" s="49">
        <v>3</v>
      </c>
      <c r="I37" s="49">
        <v>3</v>
      </c>
      <c r="J37" s="49">
        <v>3</v>
      </c>
      <c r="K37" s="49">
        <v>3</v>
      </c>
    </row>
    <row r="38" spans="1:11" s="82" customFormat="1" ht="35.25" customHeight="1" outlineLevel="1" x14ac:dyDescent="0.35">
      <c r="A38" s="30"/>
      <c r="B38" s="30"/>
      <c r="C38" s="45" t="s">
        <v>425</v>
      </c>
      <c r="D38" s="1">
        <f>VLOOKUP(C30,overview_of_services!$B$2:$I$50,8,FALSE)</f>
        <v>0</v>
      </c>
      <c r="E38" s="48"/>
      <c r="F38" s="36"/>
      <c r="G38" s="48"/>
      <c r="H38" s="48"/>
      <c r="I38" s="36"/>
      <c r="J38" s="36"/>
      <c r="K38" s="36"/>
    </row>
    <row r="39" spans="1:11" s="82" customFormat="1" ht="6" hidden="1" customHeight="1" outlineLevel="2" x14ac:dyDescent="0.35">
      <c r="A39" s="30"/>
      <c r="B39" s="30"/>
      <c r="C39" s="31"/>
      <c r="D39" s="31"/>
      <c r="E39" s="32"/>
      <c r="F39" s="32"/>
      <c r="G39" s="32"/>
      <c r="H39" s="32"/>
      <c r="I39" s="32"/>
      <c r="J39" s="32"/>
      <c r="K39" s="32"/>
    </row>
    <row r="40" spans="1:11" s="82" customFormat="1" ht="30.75" hidden="1" customHeight="1" outlineLevel="2" x14ac:dyDescent="0.35">
      <c r="A40" s="30"/>
      <c r="B40" s="30"/>
      <c r="C40" s="28"/>
      <c r="D40" s="28" t="s">
        <v>426</v>
      </c>
      <c r="E40" s="6" t="s">
        <v>434</v>
      </c>
      <c r="F40" s="6" t="s">
        <v>434</v>
      </c>
      <c r="G40" s="6" t="s">
        <v>434</v>
      </c>
      <c r="H40" s="6" t="s">
        <v>434</v>
      </c>
      <c r="I40" s="6" t="s">
        <v>434</v>
      </c>
      <c r="J40" s="6" t="s">
        <v>434</v>
      </c>
      <c r="K40" s="6" t="s">
        <v>434</v>
      </c>
    </row>
    <row r="41" spans="1:11" s="82" customFormat="1" ht="30.75" hidden="1" customHeight="1" outlineLevel="2" x14ac:dyDescent="0.35">
      <c r="A41" s="30"/>
      <c r="B41" s="30"/>
      <c r="C41" s="28"/>
      <c r="D41" s="28" t="s">
        <v>427</v>
      </c>
      <c r="E41" s="4"/>
      <c r="F41" s="5"/>
      <c r="G41" s="6"/>
      <c r="H41" s="6"/>
      <c r="I41" s="6"/>
      <c r="J41" s="6"/>
      <c r="K41" s="6"/>
    </row>
    <row r="42" spans="1:11" ht="20.25" customHeight="1" outlineLevel="1" collapsed="1" thickBot="1" x14ac:dyDescent="0.4">
      <c r="C42" s="30"/>
      <c r="D42" s="30"/>
      <c r="E42" s="30"/>
      <c r="F42" s="30"/>
      <c r="G42" s="33"/>
      <c r="H42" s="33"/>
      <c r="I42" s="33"/>
      <c r="J42" s="33"/>
      <c r="K42" s="33"/>
    </row>
    <row r="43" spans="1:11" ht="20.25" hidden="1" customHeight="1" outlineLevel="1" x14ac:dyDescent="0.35">
      <c r="C43" s="142" t="s">
        <v>412</v>
      </c>
      <c r="D43" s="142"/>
      <c r="E43" s="144" t="s">
        <v>413</v>
      </c>
      <c r="F43" s="144"/>
      <c r="G43" s="144"/>
      <c r="H43" s="144"/>
      <c r="I43" s="144"/>
      <c r="J43" s="144"/>
      <c r="K43" s="144"/>
    </row>
    <row r="44" spans="1:11" ht="36.75" hidden="1" customHeight="1" outlineLevel="1" x14ac:dyDescent="0.35">
      <c r="C44" s="143"/>
      <c r="D44" s="143"/>
      <c r="E44" s="35" t="s">
        <v>414</v>
      </c>
      <c r="F44" s="35" t="s">
        <v>415</v>
      </c>
      <c r="G44" s="35" t="s">
        <v>416</v>
      </c>
      <c r="H44" s="35" t="s">
        <v>417</v>
      </c>
      <c r="I44" s="35" t="s">
        <v>406</v>
      </c>
      <c r="J44" s="35" t="s">
        <v>419</v>
      </c>
      <c r="K44" s="35" t="s">
        <v>420</v>
      </c>
    </row>
    <row r="45" spans="1:11" s="82" customFormat="1" ht="35.25" hidden="1" customHeight="1" outlineLevel="1" x14ac:dyDescent="0.35">
      <c r="A45" s="30"/>
      <c r="B45" s="30"/>
      <c r="C45" s="44" t="s">
        <v>421</v>
      </c>
      <c r="D45" s="29" t="e">
        <f>VLOOKUP(#REF!,overview_of_services!$B$2:$I$50,4,FALSE)</f>
        <v>#REF!</v>
      </c>
      <c r="E45" s="49">
        <v>0</v>
      </c>
      <c r="F45" s="49">
        <v>0</v>
      </c>
      <c r="G45" s="49">
        <v>0</v>
      </c>
      <c r="H45" s="49">
        <v>0</v>
      </c>
      <c r="I45" s="49">
        <v>0</v>
      </c>
      <c r="J45" s="49">
        <v>0</v>
      </c>
      <c r="K45" s="49">
        <v>0</v>
      </c>
    </row>
    <row r="46" spans="1:11" s="82" customFormat="1" ht="35.25" hidden="1" customHeight="1" outlineLevel="1" x14ac:dyDescent="0.35">
      <c r="A46" s="30"/>
      <c r="B46" s="30"/>
      <c r="C46" s="45" t="s">
        <v>422</v>
      </c>
      <c r="D46" s="1" t="e">
        <f>VLOOKUP(#REF!,overview_of_services!$B$2:$I$50,5,FALSE)</f>
        <v>#REF!</v>
      </c>
      <c r="E46" s="74">
        <v>0</v>
      </c>
      <c r="F46" s="49">
        <v>0</v>
      </c>
      <c r="G46" s="74">
        <v>0</v>
      </c>
      <c r="H46" s="74">
        <v>0</v>
      </c>
      <c r="I46" s="74">
        <v>0</v>
      </c>
      <c r="J46" s="74">
        <v>0</v>
      </c>
      <c r="K46" s="74" t="s">
        <v>430</v>
      </c>
    </row>
    <row r="47" spans="1:11" s="82" customFormat="1" ht="35.25" hidden="1" customHeight="1" outlineLevel="1" x14ac:dyDescent="0.35">
      <c r="A47" s="30"/>
      <c r="B47" s="30"/>
      <c r="C47" s="45" t="s">
        <v>423</v>
      </c>
      <c r="D47" s="1" t="e">
        <f>VLOOKUP(#REF!,overview_of_services!$B$2:$I$50,6,FALSE)</f>
        <v>#REF!</v>
      </c>
      <c r="E47" s="49" t="s">
        <v>430</v>
      </c>
      <c r="F47" s="74">
        <v>0</v>
      </c>
      <c r="G47" s="74">
        <v>0</v>
      </c>
      <c r="H47" s="74">
        <v>0</v>
      </c>
      <c r="I47" s="74">
        <v>0</v>
      </c>
      <c r="J47" s="74">
        <v>0</v>
      </c>
      <c r="K47" s="74" t="s">
        <v>431</v>
      </c>
    </row>
    <row r="48" spans="1:11" s="82" customFormat="1" ht="35.25" hidden="1" customHeight="1" outlineLevel="1" x14ac:dyDescent="0.35">
      <c r="A48" s="30"/>
      <c r="B48" s="30"/>
      <c r="C48" s="45" t="s">
        <v>424</v>
      </c>
      <c r="D48" s="1" t="e">
        <f>VLOOKUP(#REF!,overview_of_services!$B$2:$I$50,7,FALSE)</f>
        <v>#REF!</v>
      </c>
      <c r="E48" s="49" t="s">
        <v>430</v>
      </c>
      <c r="F48" s="74">
        <v>0</v>
      </c>
      <c r="G48" s="74">
        <v>0</v>
      </c>
      <c r="H48" s="74">
        <v>0</v>
      </c>
      <c r="I48" s="74">
        <v>0</v>
      </c>
      <c r="J48" s="74">
        <v>0</v>
      </c>
      <c r="K48" s="74" t="s">
        <v>432</v>
      </c>
    </row>
    <row r="49" spans="1:11" s="82" customFormat="1" ht="35.25" hidden="1" customHeight="1" outlineLevel="1" x14ac:dyDescent="0.35">
      <c r="A49" s="30"/>
      <c r="B49" s="30"/>
      <c r="C49" s="45" t="s">
        <v>425</v>
      </c>
      <c r="D49" s="1" t="e">
        <f>VLOOKUP(#REF!,overview_of_services!$B$2:$I$50,8,FALSE)</f>
        <v>#REF!</v>
      </c>
      <c r="E49" s="48"/>
      <c r="F49" s="36"/>
      <c r="G49" s="48"/>
      <c r="H49" s="48"/>
      <c r="I49" s="36"/>
      <c r="J49" s="36"/>
      <c r="K49" s="36"/>
    </row>
    <row r="50" spans="1:11" s="82" customFormat="1" ht="6" hidden="1" customHeight="1" outlineLevel="2" x14ac:dyDescent="0.35">
      <c r="A50" s="30"/>
      <c r="B50" s="30"/>
      <c r="C50" s="31"/>
      <c r="D50" s="31"/>
      <c r="E50" s="32"/>
      <c r="F50" s="32"/>
      <c r="G50" s="32"/>
      <c r="H50" s="32"/>
      <c r="I50" s="32"/>
      <c r="J50" s="32"/>
      <c r="K50" s="32"/>
    </row>
    <row r="51" spans="1:11" s="82" customFormat="1" ht="30.75" hidden="1" customHeight="1" outlineLevel="2" x14ac:dyDescent="0.35">
      <c r="A51" s="30"/>
      <c r="B51" s="30"/>
      <c r="C51" s="28"/>
      <c r="D51" s="28" t="s">
        <v>426</v>
      </c>
      <c r="E51" s="6" t="s">
        <v>434</v>
      </c>
      <c r="F51" s="6" t="s">
        <v>434</v>
      </c>
      <c r="G51" s="6" t="s">
        <v>434</v>
      </c>
      <c r="H51" s="6" t="s">
        <v>434</v>
      </c>
      <c r="I51" s="6" t="s">
        <v>434</v>
      </c>
      <c r="J51" s="6" t="s">
        <v>434</v>
      </c>
      <c r="K51" s="6" t="s">
        <v>434</v>
      </c>
    </row>
    <row r="52" spans="1:11" s="82" customFormat="1" ht="30.75" hidden="1" customHeight="1" outlineLevel="2" x14ac:dyDescent="0.35">
      <c r="A52" s="30"/>
      <c r="B52" s="30"/>
      <c r="C52" s="28"/>
      <c r="D52" s="28" t="s">
        <v>427</v>
      </c>
      <c r="E52" s="4"/>
      <c r="F52" s="5"/>
      <c r="G52" s="6"/>
      <c r="H52" s="6"/>
      <c r="I52" s="6"/>
      <c r="J52" s="6"/>
      <c r="K52" s="6"/>
    </row>
    <row r="53" spans="1:11" ht="20.25" hidden="1" customHeight="1" outlineLevel="1" collapsed="1" x14ac:dyDescent="0.35">
      <c r="C53" s="30"/>
      <c r="D53" s="30"/>
      <c r="E53" s="30"/>
      <c r="F53" s="30"/>
      <c r="G53" s="33"/>
      <c r="H53" s="33"/>
      <c r="I53" s="33"/>
      <c r="J53" s="33"/>
      <c r="K53" s="33"/>
    </row>
    <row r="54" spans="1:11" ht="17.25" customHeight="1" thickBot="1" x14ac:dyDescent="0.4">
      <c r="C54" s="43" t="s">
        <v>408</v>
      </c>
      <c r="D54" s="37" t="s">
        <v>409</v>
      </c>
      <c r="E54" s="29">
        <f>VLOOKUP(C55,overview_of_services!$B$2:$L$50,11,FALSE)</f>
        <v>1</v>
      </c>
      <c r="F54" s="30"/>
      <c r="G54" s="33"/>
      <c r="H54" s="33"/>
      <c r="I54" s="33"/>
      <c r="J54" s="33"/>
      <c r="K54" s="33"/>
    </row>
    <row r="55" spans="1:11" s="82" customFormat="1" ht="36.75" customHeight="1" thickBot="1" x14ac:dyDescent="0.7">
      <c r="A55" s="30"/>
      <c r="B55" s="47" t="s">
        <v>410</v>
      </c>
      <c r="C55" s="42" t="s">
        <v>373</v>
      </c>
      <c r="D55" s="46" t="str">
        <f>VLOOKUP(C55,overview_of_services!$B$2:$I$50,3,FALSE)</f>
        <v>Occupancy detection: connected services</v>
      </c>
      <c r="E55" s="73"/>
      <c r="F55" s="105" t="s">
        <v>411</v>
      </c>
      <c r="G55" s="145" t="str">
        <f>VLOOKUP(C55,overview_of_services!$B$2:$I$50,2,FALSE)</f>
        <v>TBS interaction control</v>
      </c>
      <c r="H55" s="145"/>
      <c r="I55" s="105"/>
      <c r="J55" s="27"/>
      <c r="K55" s="27"/>
    </row>
    <row r="56" spans="1:11" ht="5.25" customHeight="1" x14ac:dyDescent="0.35">
      <c r="C56" s="34"/>
      <c r="D56" s="34"/>
      <c r="E56" s="34"/>
      <c r="F56" s="34"/>
      <c r="G56" s="34"/>
      <c r="H56" s="34"/>
      <c r="I56" s="34"/>
      <c r="J56" s="34"/>
      <c r="K56" s="34"/>
    </row>
    <row r="57" spans="1:11" ht="20.25" customHeight="1" outlineLevel="1" x14ac:dyDescent="0.35">
      <c r="C57" s="142" t="s">
        <v>412</v>
      </c>
      <c r="D57" s="142"/>
      <c r="E57" s="144" t="s">
        <v>413</v>
      </c>
      <c r="F57" s="144"/>
      <c r="G57" s="144"/>
      <c r="H57" s="144"/>
      <c r="I57" s="144"/>
      <c r="J57" s="144"/>
      <c r="K57" s="144"/>
    </row>
    <row r="58" spans="1:11" ht="36.75" customHeight="1" outlineLevel="1" thickBot="1" x14ac:dyDescent="0.4">
      <c r="C58" s="143"/>
      <c r="D58" s="143"/>
      <c r="E58" s="35" t="s">
        <v>414</v>
      </c>
      <c r="F58" s="35" t="s">
        <v>415</v>
      </c>
      <c r="G58" s="35" t="s">
        <v>416</v>
      </c>
      <c r="H58" s="35" t="s">
        <v>417</v>
      </c>
      <c r="I58" s="35" t="s">
        <v>406</v>
      </c>
      <c r="J58" s="35" t="s">
        <v>419</v>
      </c>
      <c r="K58" s="35" t="s">
        <v>420</v>
      </c>
    </row>
    <row r="59" spans="1:11" s="82" customFormat="1" ht="35.25" customHeight="1" outlineLevel="1" thickTop="1" x14ac:dyDescent="0.35">
      <c r="A59" s="30"/>
      <c r="B59" s="30"/>
      <c r="C59" s="44" t="s">
        <v>421</v>
      </c>
      <c r="D59" s="29" t="str">
        <f>VLOOKUP(C55,overview_of_services!$B$2:$I$50,4,FALSE)</f>
        <v>None</v>
      </c>
      <c r="E59" s="49">
        <v>0</v>
      </c>
      <c r="F59" s="49">
        <v>0</v>
      </c>
      <c r="G59" s="49">
        <v>0</v>
      </c>
      <c r="H59" s="49">
        <v>0</v>
      </c>
      <c r="I59" s="49">
        <v>0</v>
      </c>
      <c r="J59" s="49">
        <v>0</v>
      </c>
      <c r="K59" s="49">
        <v>0</v>
      </c>
    </row>
    <row r="60" spans="1:11" s="82" customFormat="1" ht="35.25" customHeight="1" outlineLevel="1" x14ac:dyDescent="0.35">
      <c r="A60" s="30"/>
      <c r="B60" s="30"/>
      <c r="C60" s="45" t="s">
        <v>422</v>
      </c>
      <c r="D60" s="1" t="str">
        <f>VLOOKUP(C55,overview_of_services!$B$2:$I$50,5,FALSE)</f>
        <v>Occupancy detection for individual functions, e.g. lighting</v>
      </c>
      <c r="E60" s="49" t="s">
        <v>479</v>
      </c>
      <c r="F60" s="49">
        <v>0</v>
      </c>
      <c r="G60" s="49" t="s">
        <v>479</v>
      </c>
      <c r="H60" s="49" t="s">
        <v>479</v>
      </c>
      <c r="I60" s="49">
        <v>0</v>
      </c>
      <c r="J60" s="49" t="s">
        <v>479</v>
      </c>
      <c r="K60" s="49">
        <v>0</v>
      </c>
    </row>
    <row r="61" spans="1:11" s="82" customFormat="1" ht="35.25" customHeight="1" outlineLevel="1" x14ac:dyDescent="0.35">
      <c r="A61" s="30"/>
      <c r="B61" s="30"/>
      <c r="C61" s="45" t="s">
        <v>423</v>
      </c>
      <c r="D61" s="1" t="str">
        <f>VLOOKUP(C55,overview_of_services!$B$2:$I$50,6,FALSE)</f>
        <v>Centralised occupant detection which feeds in to several TBS such as lighting and heating</v>
      </c>
      <c r="E61" s="49" t="s">
        <v>479</v>
      </c>
      <c r="F61" s="49">
        <v>0</v>
      </c>
      <c r="G61" s="49" t="s">
        <v>479</v>
      </c>
      <c r="H61" s="49" t="s">
        <v>479</v>
      </c>
      <c r="I61" s="49">
        <v>0</v>
      </c>
      <c r="J61" s="49" t="s">
        <v>480</v>
      </c>
      <c r="K61" s="49">
        <v>0</v>
      </c>
    </row>
    <row r="62" spans="1:11" s="82" customFormat="1" ht="35.25" customHeight="1" outlineLevel="1" x14ac:dyDescent="0.35">
      <c r="A62" s="30"/>
      <c r="B62" s="30"/>
      <c r="C62" s="45" t="s">
        <v>424</v>
      </c>
      <c r="D62" s="1">
        <f>VLOOKUP(C55,overview_of_services!$B$2:$I$50,7,FALSE)</f>
        <v>0</v>
      </c>
      <c r="E62" s="36" t="s">
        <v>429</v>
      </c>
      <c r="F62" s="36" t="s">
        <v>429</v>
      </c>
      <c r="G62" s="36" t="s">
        <v>429</v>
      </c>
      <c r="H62" s="36" t="s">
        <v>429</v>
      </c>
      <c r="I62" s="36" t="s">
        <v>429</v>
      </c>
      <c r="J62" s="36" t="s">
        <v>429</v>
      </c>
      <c r="K62" s="36" t="s">
        <v>429</v>
      </c>
    </row>
    <row r="63" spans="1:11" s="82" customFormat="1" ht="35.25" customHeight="1" outlineLevel="1" x14ac:dyDescent="0.35">
      <c r="A63" s="30"/>
      <c r="B63" s="30"/>
      <c r="C63" s="45" t="s">
        <v>425</v>
      </c>
      <c r="D63" s="1">
        <f>VLOOKUP(C55,overview_of_services!$B$2:$I$50,8,FALSE)</f>
        <v>0</v>
      </c>
      <c r="E63" s="48"/>
      <c r="F63" s="36"/>
      <c r="G63" s="48"/>
      <c r="H63" s="48"/>
      <c r="I63" s="36"/>
      <c r="J63" s="36"/>
      <c r="K63" s="36"/>
    </row>
    <row r="64" spans="1:11" s="82" customFormat="1" ht="6" hidden="1" customHeight="1" outlineLevel="2" x14ac:dyDescent="0.35">
      <c r="A64" s="30"/>
      <c r="B64" s="30"/>
      <c r="C64" s="31"/>
      <c r="D64" s="31"/>
      <c r="E64" s="32"/>
      <c r="F64" s="32"/>
      <c r="G64" s="32"/>
      <c r="H64" s="32"/>
      <c r="I64" s="32"/>
      <c r="J64" s="32"/>
      <c r="K64" s="32"/>
    </row>
    <row r="65" spans="1:11" s="82" customFormat="1" ht="30.75" hidden="1" customHeight="1" outlineLevel="2" x14ac:dyDescent="0.35">
      <c r="A65" s="30"/>
      <c r="B65" s="30"/>
      <c r="C65" s="28"/>
      <c r="D65" s="28" t="s">
        <v>426</v>
      </c>
      <c r="E65" s="6" t="s">
        <v>434</v>
      </c>
      <c r="F65" s="6" t="s">
        <v>434</v>
      </c>
      <c r="G65" s="6" t="s">
        <v>434</v>
      </c>
      <c r="H65" s="6" t="s">
        <v>434</v>
      </c>
      <c r="I65" s="6" t="s">
        <v>434</v>
      </c>
      <c r="J65" s="6" t="s">
        <v>434</v>
      </c>
      <c r="K65" s="6" t="s">
        <v>434</v>
      </c>
    </row>
    <row r="66" spans="1:11" s="82" customFormat="1" ht="30.75" hidden="1" customHeight="1" outlineLevel="2" x14ac:dyDescent="0.35">
      <c r="A66" s="30"/>
      <c r="B66" s="30"/>
      <c r="C66" s="28"/>
      <c r="D66" s="28" t="s">
        <v>427</v>
      </c>
      <c r="E66" s="4"/>
      <c r="F66" s="5"/>
      <c r="G66" s="6"/>
      <c r="H66" s="6"/>
      <c r="I66" s="6"/>
      <c r="J66" s="6"/>
      <c r="K66" s="6"/>
    </row>
    <row r="67" spans="1:11" ht="20.25" customHeight="1" outlineLevel="1" collapsed="1" x14ac:dyDescent="0.35">
      <c r="C67" s="30"/>
      <c r="D67" s="30"/>
      <c r="E67" s="30"/>
      <c r="F67" s="30"/>
      <c r="G67" s="33"/>
      <c r="H67" s="33"/>
      <c r="I67" s="33"/>
      <c r="J67" s="33"/>
      <c r="K67" s="33"/>
    </row>
    <row r="68" spans="1:11" ht="5.25" customHeight="1" x14ac:dyDescent="0.35">
      <c r="C68" s="34"/>
      <c r="D68" s="34"/>
      <c r="E68" s="34"/>
      <c r="F68" s="34"/>
      <c r="G68" s="34"/>
      <c r="H68" s="34"/>
      <c r="I68" s="34"/>
      <c r="J68" s="34"/>
      <c r="K68" s="34"/>
    </row>
    <row r="69" spans="1:11" ht="20.25" hidden="1" customHeight="1" outlineLevel="1" x14ac:dyDescent="0.35">
      <c r="C69" s="142" t="s">
        <v>412</v>
      </c>
      <c r="D69" s="142"/>
      <c r="E69" s="144" t="s">
        <v>413</v>
      </c>
      <c r="F69" s="144"/>
      <c r="G69" s="144"/>
      <c r="H69" s="144"/>
      <c r="I69" s="144"/>
      <c r="J69" s="144"/>
      <c r="K69" s="144"/>
    </row>
    <row r="70" spans="1:11" ht="36.75" hidden="1" customHeight="1" outlineLevel="1" x14ac:dyDescent="0.35">
      <c r="C70" s="143"/>
      <c r="D70" s="143"/>
      <c r="E70" s="35" t="s">
        <v>414</v>
      </c>
      <c r="F70" s="35" t="s">
        <v>415</v>
      </c>
      <c r="G70" s="35" t="s">
        <v>416</v>
      </c>
      <c r="H70" s="35" t="s">
        <v>417</v>
      </c>
      <c r="I70" s="35" t="s">
        <v>406</v>
      </c>
      <c r="J70" s="35" t="s">
        <v>419</v>
      </c>
      <c r="K70" s="35" t="s">
        <v>420</v>
      </c>
    </row>
    <row r="71" spans="1:11" s="82" customFormat="1" ht="35.25" hidden="1" customHeight="1" outlineLevel="1" x14ac:dyDescent="0.35">
      <c r="A71" s="30"/>
      <c r="B71" s="30"/>
      <c r="C71" s="44" t="s">
        <v>421</v>
      </c>
      <c r="D71" s="29" t="e">
        <f>VLOOKUP(#REF!,overview_of_services!$B$2:$I$50,4,FALSE)</f>
        <v>#REF!</v>
      </c>
      <c r="E71" s="49">
        <v>0</v>
      </c>
      <c r="F71" s="49">
        <v>0</v>
      </c>
      <c r="G71" s="49">
        <v>0</v>
      </c>
      <c r="H71" s="49">
        <v>0</v>
      </c>
      <c r="I71" s="49">
        <v>0</v>
      </c>
      <c r="J71" s="49">
        <v>0</v>
      </c>
      <c r="K71" s="49">
        <v>0</v>
      </c>
    </row>
    <row r="72" spans="1:11" s="82" customFormat="1" ht="35.25" hidden="1" customHeight="1" outlineLevel="1" x14ac:dyDescent="0.35">
      <c r="A72" s="30"/>
      <c r="B72" s="30"/>
      <c r="C72" s="45" t="s">
        <v>422</v>
      </c>
      <c r="D72" s="1" t="e">
        <f>VLOOKUP(#REF!,overview_of_services!$B$2:$I$50,5,FALSE)</f>
        <v>#REF!</v>
      </c>
      <c r="E72" s="74" t="s">
        <v>430</v>
      </c>
      <c r="F72" s="74" t="s">
        <v>430</v>
      </c>
      <c r="G72" s="74">
        <v>0</v>
      </c>
      <c r="H72" s="74" t="s">
        <v>430</v>
      </c>
      <c r="I72" s="74">
        <v>0</v>
      </c>
      <c r="J72" s="74" t="s">
        <v>430</v>
      </c>
      <c r="K72" s="74">
        <v>0</v>
      </c>
    </row>
    <row r="73" spans="1:11" s="82" customFormat="1" ht="35.25" hidden="1" customHeight="1" outlineLevel="1" x14ac:dyDescent="0.35">
      <c r="A73" s="30"/>
      <c r="B73" s="30"/>
      <c r="C73" s="45" t="s">
        <v>423</v>
      </c>
      <c r="D73" s="1" t="e">
        <f>VLOOKUP(#REF!,overview_of_services!$B$2:$I$50,6,FALSE)</f>
        <v>#REF!</v>
      </c>
      <c r="E73" s="74" t="s">
        <v>431</v>
      </c>
      <c r="F73" s="74" t="s">
        <v>430</v>
      </c>
      <c r="G73" s="74">
        <v>0</v>
      </c>
      <c r="H73" s="74" t="s">
        <v>431</v>
      </c>
      <c r="I73" s="74">
        <v>0</v>
      </c>
      <c r="J73" s="74" t="s">
        <v>431</v>
      </c>
      <c r="K73" s="74" t="s">
        <v>430</v>
      </c>
    </row>
    <row r="74" spans="1:11" s="82" customFormat="1" ht="35.25" hidden="1" customHeight="1" outlineLevel="1" x14ac:dyDescent="0.35">
      <c r="A74" s="30"/>
      <c r="B74" s="30"/>
      <c r="C74" s="45" t="s">
        <v>424</v>
      </c>
      <c r="D74" s="1" t="e">
        <f>VLOOKUP(#REF!,overview_of_services!$B$2:$I$50,7,FALSE)</f>
        <v>#REF!</v>
      </c>
      <c r="E74" s="74" t="s">
        <v>431</v>
      </c>
      <c r="F74" s="74" t="s">
        <v>432</v>
      </c>
      <c r="G74" s="74">
        <v>0</v>
      </c>
      <c r="H74" s="74" t="s">
        <v>431</v>
      </c>
      <c r="I74" s="74">
        <v>0</v>
      </c>
      <c r="J74" s="74" t="s">
        <v>431</v>
      </c>
      <c r="K74" s="74" t="s">
        <v>430</v>
      </c>
    </row>
    <row r="75" spans="1:11" s="82" customFormat="1" ht="35.25" hidden="1" customHeight="1" outlineLevel="1" x14ac:dyDescent="0.35">
      <c r="A75" s="30"/>
      <c r="B75" s="30"/>
      <c r="C75" s="45" t="s">
        <v>425</v>
      </c>
      <c r="D75" s="1" t="e">
        <f>VLOOKUP(#REF!,overview_of_services!$B$2:$I$50,8,FALSE)</f>
        <v>#REF!</v>
      </c>
      <c r="E75" s="48"/>
      <c r="F75" s="36"/>
      <c r="G75" s="48"/>
      <c r="H75" s="48"/>
      <c r="I75" s="36"/>
      <c r="J75" s="36"/>
      <c r="K75" s="36"/>
    </row>
    <row r="76" spans="1:11" s="82" customFormat="1" ht="6" hidden="1" customHeight="1" outlineLevel="2" x14ac:dyDescent="0.35">
      <c r="A76" s="30"/>
      <c r="B76" s="30"/>
      <c r="C76" s="31"/>
      <c r="D76" s="31"/>
      <c r="E76" s="32"/>
      <c r="F76" s="32"/>
      <c r="G76" s="32"/>
      <c r="H76" s="32"/>
      <c r="I76" s="32"/>
      <c r="J76" s="32"/>
      <c r="K76" s="32"/>
    </row>
    <row r="77" spans="1:11" s="82" customFormat="1" ht="30.75" hidden="1" customHeight="1" outlineLevel="2" x14ac:dyDescent="0.35">
      <c r="A77" s="30"/>
      <c r="B77" s="30"/>
      <c r="C77" s="28"/>
      <c r="D77" s="28" t="s">
        <v>426</v>
      </c>
      <c r="E77" s="6" t="s">
        <v>434</v>
      </c>
      <c r="F77" s="6" t="s">
        <v>434</v>
      </c>
      <c r="G77" s="6" t="s">
        <v>434</v>
      </c>
      <c r="H77" s="6" t="s">
        <v>434</v>
      </c>
      <c r="I77" s="6" t="s">
        <v>434</v>
      </c>
      <c r="J77" s="6" t="s">
        <v>434</v>
      </c>
      <c r="K77" s="6" t="s">
        <v>434</v>
      </c>
    </row>
    <row r="78" spans="1:11" s="82" customFormat="1" ht="30.75" hidden="1" customHeight="1" outlineLevel="2" x14ac:dyDescent="0.35">
      <c r="A78" s="30"/>
      <c r="B78" s="30"/>
      <c r="C78" s="28"/>
      <c r="D78" s="28" t="s">
        <v>427</v>
      </c>
      <c r="E78" s="4"/>
      <c r="F78" s="5"/>
      <c r="G78" s="6"/>
      <c r="H78" s="6"/>
      <c r="I78" s="6"/>
      <c r="J78" s="6"/>
      <c r="K78" s="6"/>
    </row>
    <row r="79" spans="1:11" ht="15" collapsed="1" thickBot="1" x14ac:dyDescent="0.4"/>
    <row r="80" spans="1:11" ht="17.25" customHeight="1" thickBot="1" x14ac:dyDescent="0.4">
      <c r="C80" s="43" t="s">
        <v>408</v>
      </c>
      <c r="D80" s="37" t="s">
        <v>409</v>
      </c>
      <c r="E80" s="29">
        <f>VLOOKUP(C81,overview_of_services!$B$2:$L$55,11,FALSE)</f>
        <v>1</v>
      </c>
      <c r="F80" s="30"/>
      <c r="G80" s="33"/>
      <c r="H80" s="33"/>
      <c r="I80" s="33"/>
      <c r="J80" s="33"/>
      <c r="K80" s="33"/>
    </row>
    <row r="81" spans="1:11" s="82" customFormat="1" ht="36.75" customHeight="1" thickBot="1" x14ac:dyDescent="0.7">
      <c r="A81" s="30"/>
      <c r="B81" s="47" t="s">
        <v>410</v>
      </c>
      <c r="C81" s="42" t="s">
        <v>378</v>
      </c>
      <c r="D81" s="46" t="str">
        <f>VLOOKUP(C81,overview_of_services!$B$2:$I$67,3,FALSE)</f>
        <v>Central reporting of TBS performance and energy use</v>
      </c>
      <c r="E81" s="73"/>
      <c r="F81" s="105" t="s">
        <v>411</v>
      </c>
      <c r="G81" s="145" t="str">
        <f>VLOOKUP(C81,overview_of_services!$B$2:$I$67,2,FALSE)</f>
        <v xml:space="preserve">Feedback - Reporting information </v>
      </c>
      <c r="H81" s="145"/>
      <c r="I81" s="105"/>
      <c r="J81" s="27"/>
      <c r="K81" s="27"/>
    </row>
    <row r="82" spans="1:11" ht="5.25" customHeight="1" x14ac:dyDescent="0.35">
      <c r="C82" s="34"/>
      <c r="D82" s="34"/>
      <c r="E82" s="34"/>
      <c r="F82" s="34"/>
      <c r="G82" s="34"/>
      <c r="H82" s="34"/>
      <c r="I82" s="34"/>
      <c r="J82" s="34"/>
      <c r="K82" s="34"/>
    </row>
    <row r="83" spans="1:11" ht="20.25" customHeight="1" outlineLevel="1" x14ac:dyDescent="0.35">
      <c r="C83" s="142" t="s">
        <v>412</v>
      </c>
      <c r="D83" s="142"/>
      <c r="E83" s="144" t="s">
        <v>413</v>
      </c>
      <c r="F83" s="144"/>
      <c r="G83" s="144"/>
      <c r="H83" s="144"/>
      <c r="I83" s="144"/>
      <c r="J83" s="144"/>
      <c r="K83" s="144"/>
    </row>
    <row r="84" spans="1:11" ht="36.75" customHeight="1" outlineLevel="1" thickBot="1" x14ac:dyDescent="0.4">
      <c r="C84" s="143"/>
      <c r="D84" s="143"/>
      <c r="E84" s="35" t="s">
        <v>414</v>
      </c>
      <c r="F84" s="35" t="s">
        <v>415</v>
      </c>
      <c r="G84" s="35" t="s">
        <v>416</v>
      </c>
      <c r="H84" s="35" t="s">
        <v>417</v>
      </c>
      <c r="I84" s="35" t="s">
        <v>406</v>
      </c>
      <c r="J84" s="35" t="s">
        <v>419</v>
      </c>
      <c r="K84" s="35" t="s">
        <v>420</v>
      </c>
    </row>
    <row r="85" spans="1:11" s="82" customFormat="1" ht="35.25" customHeight="1" outlineLevel="1" thickTop="1" x14ac:dyDescent="0.35">
      <c r="A85" s="30"/>
      <c r="B85" s="30"/>
      <c r="C85" s="44" t="s">
        <v>421</v>
      </c>
      <c r="D85" s="29" t="str">
        <f>VLOOKUP(C81,overview_of_services!$B$2:$I$67,4,FALSE)</f>
        <v>None</v>
      </c>
      <c r="E85" s="49">
        <v>0</v>
      </c>
      <c r="F85" s="49">
        <v>0</v>
      </c>
      <c r="G85" s="49">
        <v>0</v>
      </c>
      <c r="H85" s="49">
        <v>0</v>
      </c>
      <c r="I85" s="49">
        <v>0</v>
      </c>
      <c r="J85" s="49">
        <v>0</v>
      </c>
      <c r="K85" s="49">
        <v>0</v>
      </c>
    </row>
    <row r="86" spans="1:11" s="82" customFormat="1" ht="35.25" customHeight="1" outlineLevel="1" x14ac:dyDescent="0.35">
      <c r="A86" s="30"/>
      <c r="B86" s="30"/>
      <c r="C86" s="45" t="s">
        <v>422</v>
      </c>
      <c r="D86" s="29" t="str">
        <f>VLOOKUP(C81,overview_of_services!$B$2:$I$67,5,FALSE)</f>
        <v>Central or remote reporting of realtime energy use per energy carrier</v>
      </c>
      <c r="E86" s="49" t="s">
        <v>479</v>
      </c>
      <c r="F86" s="49">
        <v>0</v>
      </c>
      <c r="G86" s="49">
        <v>0</v>
      </c>
      <c r="H86" s="49" t="s">
        <v>479</v>
      </c>
      <c r="I86" s="49">
        <v>0</v>
      </c>
      <c r="J86" s="49" t="s">
        <v>479</v>
      </c>
      <c r="K86" s="49" t="s">
        <v>479</v>
      </c>
    </row>
    <row r="87" spans="1:11" s="82" customFormat="1" ht="35.25" customHeight="1" outlineLevel="1" x14ac:dyDescent="0.35">
      <c r="A87" s="30"/>
      <c r="B87" s="30"/>
      <c r="C87" s="45" t="s">
        <v>423</v>
      </c>
      <c r="D87" s="29" t="str">
        <f>VLOOKUP(C81,overview_of_services!$B$2:$I$67,6,FALSE)</f>
        <v>Central or remote reporting of realtime energy use per energy carrier, combining TBS of at least 2 domains in one interface</v>
      </c>
      <c r="E87" s="49" t="s">
        <v>479</v>
      </c>
      <c r="F87" s="49">
        <v>0</v>
      </c>
      <c r="G87" s="49">
        <v>0</v>
      </c>
      <c r="H87" s="49" t="s">
        <v>480</v>
      </c>
      <c r="I87" s="49">
        <v>0</v>
      </c>
      <c r="J87" s="49" t="s">
        <v>480</v>
      </c>
      <c r="K87" s="49" t="s">
        <v>480</v>
      </c>
    </row>
    <row r="88" spans="1:11" s="82" customFormat="1" ht="35.25" customHeight="1" outlineLevel="1" x14ac:dyDescent="0.35">
      <c r="A88" s="30"/>
      <c r="B88" s="30"/>
      <c r="C88" s="45" t="s">
        <v>424</v>
      </c>
      <c r="D88" s="29" t="str">
        <f>VLOOKUP(C81,overview_of_services!$B$2:$I$67,7,FALSE)</f>
        <v>Central or remote reporting of realtime energy use per energy carrier, combining TBS of all main domains in one interface</v>
      </c>
      <c r="E88" s="49" t="s">
        <v>479</v>
      </c>
      <c r="F88" s="49">
        <v>0</v>
      </c>
      <c r="G88" s="49">
        <v>0</v>
      </c>
      <c r="H88" s="49" t="s">
        <v>481</v>
      </c>
      <c r="I88" s="49">
        <v>0</v>
      </c>
      <c r="J88" s="49" t="s">
        <v>481</v>
      </c>
      <c r="K88" s="49" t="s">
        <v>481</v>
      </c>
    </row>
    <row r="89" spans="1:11" s="82" customFormat="1" ht="35.25" customHeight="1" outlineLevel="1" x14ac:dyDescent="0.35">
      <c r="A89" s="30"/>
      <c r="B89" s="30"/>
      <c r="C89" s="45" t="s">
        <v>425</v>
      </c>
      <c r="D89" s="1">
        <f>VLOOKUP(C81,overview_of_services!$B$2:$I$67,8,FALSE)</f>
        <v>0</v>
      </c>
      <c r="E89" s="48"/>
      <c r="F89" s="36"/>
      <c r="G89" s="48"/>
      <c r="H89" s="48"/>
      <c r="I89" s="36"/>
      <c r="J89" s="36"/>
      <c r="K89" s="36"/>
    </row>
    <row r="90" spans="1:11" s="82" customFormat="1" ht="6" hidden="1" customHeight="1" outlineLevel="2" x14ac:dyDescent="0.35">
      <c r="A90" s="30"/>
      <c r="B90" s="30"/>
      <c r="C90" s="31"/>
      <c r="D90" s="31"/>
      <c r="E90" s="32"/>
      <c r="F90" s="32"/>
      <c r="G90" s="32"/>
      <c r="H90" s="32"/>
      <c r="I90" s="32"/>
      <c r="J90" s="32"/>
      <c r="K90" s="32"/>
    </row>
    <row r="91" spans="1:11" s="82" customFormat="1" ht="30.75" hidden="1" customHeight="1" outlineLevel="2" x14ac:dyDescent="0.35">
      <c r="A91" s="30"/>
      <c r="B91" s="30"/>
      <c r="C91" s="28"/>
      <c r="D91" s="28" t="s">
        <v>426</v>
      </c>
      <c r="E91" s="6" t="s">
        <v>434</v>
      </c>
      <c r="F91" s="6" t="s">
        <v>434</v>
      </c>
      <c r="G91" s="6" t="s">
        <v>434</v>
      </c>
      <c r="H91" s="6" t="s">
        <v>434</v>
      </c>
      <c r="I91" s="6" t="s">
        <v>434</v>
      </c>
      <c r="J91" s="6" t="s">
        <v>434</v>
      </c>
      <c r="K91" s="6" t="s">
        <v>434</v>
      </c>
    </row>
    <row r="92" spans="1:11" s="82" customFormat="1" ht="30.75" hidden="1" customHeight="1" outlineLevel="2" x14ac:dyDescent="0.35">
      <c r="A92" s="30"/>
      <c r="B92" s="30"/>
      <c r="C92" s="28"/>
      <c r="D92" s="28" t="s">
        <v>427</v>
      </c>
      <c r="E92" s="4"/>
      <c r="F92" s="5"/>
      <c r="G92" s="6"/>
      <c r="H92" s="6"/>
      <c r="I92" s="6"/>
      <c r="J92" s="6"/>
      <c r="K92" s="6"/>
    </row>
    <row r="93" spans="1:11" outlineLevel="1" collapsed="1" x14ac:dyDescent="0.35"/>
    <row r="94" spans="1:11" ht="15" thickBot="1" x14ac:dyDescent="0.4">
      <c r="C94" s="34"/>
      <c r="D94" s="34"/>
      <c r="E94" s="34"/>
      <c r="F94" s="34"/>
      <c r="G94" s="34"/>
      <c r="H94" s="34"/>
      <c r="I94" s="34"/>
      <c r="J94" s="34"/>
      <c r="K94" s="34"/>
    </row>
    <row r="95" spans="1:11" ht="14.4" hidden="1" customHeight="1" outlineLevel="1" x14ac:dyDescent="0.35">
      <c r="C95" s="142" t="s">
        <v>412</v>
      </c>
      <c r="D95" s="142"/>
      <c r="E95" s="144" t="s">
        <v>413</v>
      </c>
      <c r="F95" s="144"/>
      <c r="G95" s="144"/>
      <c r="H95" s="144"/>
      <c r="I95" s="144"/>
      <c r="J95" s="144"/>
      <c r="K95" s="144"/>
    </row>
    <row r="96" spans="1:11" ht="57.9" hidden="1" customHeight="1" outlineLevel="1" x14ac:dyDescent="0.35">
      <c r="C96" s="143"/>
      <c r="D96" s="143"/>
      <c r="E96" s="35" t="s">
        <v>414</v>
      </c>
      <c r="F96" s="35" t="s">
        <v>415</v>
      </c>
      <c r="G96" s="35" t="s">
        <v>416</v>
      </c>
      <c r="H96" s="35" t="s">
        <v>417</v>
      </c>
      <c r="I96" s="35" t="s">
        <v>406</v>
      </c>
      <c r="J96" s="35" t="s">
        <v>419</v>
      </c>
      <c r="K96" s="35" t="s">
        <v>420</v>
      </c>
    </row>
    <row r="97" spans="3:11" ht="21.5" hidden="1" outlineLevel="1" thickBot="1" x14ac:dyDescent="0.4">
      <c r="C97" s="44" t="s">
        <v>421</v>
      </c>
      <c r="D97" s="29" t="e">
        <f>VLOOKUP(#REF!,overview_of_services!$B$2:$I$67,4,FALSE)</f>
        <v>#REF!</v>
      </c>
      <c r="E97" s="49">
        <v>0</v>
      </c>
      <c r="F97" s="49">
        <v>0</v>
      </c>
      <c r="G97" s="49">
        <v>0</v>
      </c>
      <c r="H97" s="49">
        <v>0</v>
      </c>
      <c r="I97" s="49">
        <v>0</v>
      </c>
      <c r="J97" s="49">
        <v>0</v>
      </c>
      <c r="K97" s="49">
        <v>0</v>
      </c>
    </row>
    <row r="98" spans="3:11" ht="21.5" hidden="1" outlineLevel="1" thickBot="1" x14ac:dyDescent="0.4">
      <c r="C98" s="45" t="s">
        <v>422</v>
      </c>
      <c r="D98" s="1" t="e">
        <f>VLOOKUP(#REF!,overview_of_services!$B$2:$I$67,5,FALSE)</f>
        <v>#REF!</v>
      </c>
      <c r="E98" s="74" t="s">
        <v>430</v>
      </c>
      <c r="F98" s="49" t="s">
        <v>431</v>
      </c>
      <c r="G98" s="74">
        <v>0</v>
      </c>
      <c r="H98" s="74">
        <v>0</v>
      </c>
      <c r="I98" s="49" t="s">
        <v>483</v>
      </c>
      <c r="J98" s="49" t="s">
        <v>484</v>
      </c>
      <c r="K98" s="74">
        <v>0</v>
      </c>
    </row>
    <row r="99" spans="3:11" ht="21.5" hidden="1" outlineLevel="1" thickBot="1" x14ac:dyDescent="0.4">
      <c r="C99" s="45" t="s">
        <v>423</v>
      </c>
      <c r="D99" s="1" t="e">
        <f>VLOOKUP(#REF!,overview_of_services!$B$2:$I$67,6,FALSE)</f>
        <v>#REF!</v>
      </c>
      <c r="E99" s="74" t="s">
        <v>430</v>
      </c>
      <c r="F99" s="49" t="s">
        <v>431</v>
      </c>
      <c r="G99" s="74">
        <v>0</v>
      </c>
      <c r="H99" s="74">
        <v>0</v>
      </c>
      <c r="I99" s="49" t="s">
        <v>483</v>
      </c>
      <c r="J99" s="49" t="s">
        <v>484</v>
      </c>
      <c r="K99" s="74">
        <v>0</v>
      </c>
    </row>
    <row r="100" spans="3:11" ht="21.5" hidden="1" outlineLevel="1" thickBot="1" x14ac:dyDescent="0.4">
      <c r="C100" s="45" t="s">
        <v>424</v>
      </c>
      <c r="D100" s="1" t="e">
        <f>VLOOKUP(#REF!,overview_of_services!$B$2:$I$67,7,FALSE)</f>
        <v>#REF!</v>
      </c>
      <c r="E100" s="36" t="s">
        <v>429</v>
      </c>
      <c r="F100" s="36" t="s">
        <v>429</v>
      </c>
      <c r="G100" s="36" t="s">
        <v>429</v>
      </c>
      <c r="H100" s="36" t="s">
        <v>429</v>
      </c>
      <c r="I100" s="36" t="s">
        <v>429</v>
      </c>
      <c r="J100" s="36" t="s">
        <v>429</v>
      </c>
      <c r="K100" s="36" t="s">
        <v>429</v>
      </c>
    </row>
    <row r="101" spans="3:11" ht="21.5" hidden="1" outlineLevel="1" thickBot="1" x14ac:dyDescent="0.4">
      <c r="C101" s="45" t="s">
        <v>425</v>
      </c>
      <c r="D101" s="1" t="e">
        <f>VLOOKUP(#REF!,overview_of_services!$B$2:$I$67,8,FALSE)</f>
        <v>#REF!</v>
      </c>
      <c r="E101" s="48"/>
      <c r="F101" s="36"/>
      <c r="G101" s="48"/>
      <c r="H101" s="48"/>
      <c r="I101" s="36"/>
      <c r="J101" s="36"/>
      <c r="K101" s="36"/>
    </row>
    <row r="102" spans="3:11" ht="15" hidden="1" outlineLevel="1" thickBot="1" x14ac:dyDescent="0.4">
      <c r="C102" s="31"/>
      <c r="D102" s="31"/>
      <c r="E102" s="32"/>
      <c r="F102" s="32"/>
      <c r="G102" s="32"/>
      <c r="H102" s="32"/>
      <c r="I102" s="32"/>
      <c r="J102" s="32"/>
      <c r="K102" s="32"/>
    </row>
    <row r="103" spans="3:11" ht="15" hidden="1" outlineLevel="1" thickBot="1" x14ac:dyDescent="0.4">
      <c r="C103" s="28"/>
      <c r="D103" s="28" t="s">
        <v>426</v>
      </c>
      <c r="E103" s="6" t="s">
        <v>434</v>
      </c>
      <c r="F103" s="6" t="s">
        <v>434</v>
      </c>
      <c r="G103" s="6" t="s">
        <v>434</v>
      </c>
      <c r="H103" s="6" t="s">
        <v>434</v>
      </c>
      <c r="I103" s="6" t="s">
        <v>434</v>
      </c>
      <c r="J103" s="6" t="s">
        <v>434</v>
      </c>
      <c r="K103" s="6" t="s">
        <v>434</v>
      </c>
    </row>
    <row r="104" spans="3:11" ht="15" hidden="1" outlineLevel="1" thickBot="1" x14ac:dyDescent="0.4">
      <c r="C104" s="28"/>
      <c r="D104" s="28" t="s">
        <v>427</v>
      </c>
      <c r="E104" s="4"/>
      <c r="F104" s="5"/>
      <c r="G104" s="6"/>
      <c r="H104" s="6"/>
      <c r="I104" s="6"/>
      <c r="J104" s="6"/>
      <c r="K104" s="6"/>
    </row>
    <row r="105" spans="3:11" ht="15" hidden="1" outlineLevel="1" thickBot="1" x14ac:dyDescent="0.4"/>
    <row r="106" spans="3:11" ht="15" collapsed="1" thickBot="1" x14ac:dyDescent="0.4">
      <c r="C106" s="43" t="s">
        <v>408</v>
      </c>
      <c r="D106" s="37" t="s">
        <v>409</v>
      </c>
      <c r="E106" s="29">
        <f>VLOOKUP(C107,overview_of_services!$B$2:$L$55,11,FALSE)</f>
        <v>1</v>
      </c>
      <c r="F106" s="30"/>
      <c r="G106" s="33"/>
      <c r="H106" s="33"/>
      <c r="I106" s="33"/>
      <c r="J106" s="33"/>
      <c r="K106" s="33"/>
    </row>
    <row r="107" spans="3:11" ht="16" thickBot="1" x14ac:dyDescent="0.4">
      <c r="C107" s="42" t="s">
        <v>383</v>
      </c>
      <c r="D107" s="46" t="str">
        <f>VLOOKUP(C107,overview_of_services!$B$2:$I$67,3,FALSE)</f>
        <v>Smart Grid Integration</v>
      </c>
      <c r="E107" s="73"/>
      <c r="F107" s="105" t="s">
        <v>411</v>
      </c>
      <c r="G107" s="145" t="str">
        <f>VLOOKUP(C107,overview_of_services!$B$2:$I$67,2,FALSE)</f>
        <v>Smart Grid Integration</v>
      </c>
      <c r="H107" s="145"/>
      <c r="I107" s="105"/>
      <c r="J107" s="27"/>
      <c r="K107" s="27"/>
    </row>
    <row r="108" spans="3:11" x14ac:dyDescent="0.35">
      <c r="C108" s="34"/>
      <c r="D108" s="34"/>
      <c r="E108" s="34"/>
      <c r="F108" s="34"/>
      <c r="G108" s="34"/>
      <c r="H108" s="34"/>
      <c r="I108" s="34"/>
      <c r="J108" s="34"/>
      <c r="K108" s="34"/>
    </row>
    <row r="109" spans="3:11" ht="14.4" customHeight="1" x14ac:dyDescent="0.35">
      <c r="C109" s="142" t="s">
        <v>412</v>
      </c>
      <c r="D109" s="142"/>
      <c r="E109" s="144" t="s">
        <v>413</v>
      </c>
      <c r="F109" s="144"/>
      <c r="G109" s="144"/>
      <c r="H109" s="144"/>
      <c r="I109" s="144"/>
      <c r="J109" s="144"/>
      <c r="K109" s="144"/>
    </row>
    <row r="110" spans="3:11" ht="29.5" thickBot="1" x14ac:dyDescent="0.4">
      <c r="C110" s="143"/>
      <c r="D110" s="143"/>
      <c r="E110" s="35" t="s">
        <v>414</v>
      </c>
      <c r="F110" s="35" t="s">
        <v>415</v>
      </c>
      <c r="G110" s="35" t="s">
        <v>416</v>
      </c>
      <c r="H110" s="35" t="s">
        <v>417</v>
      </c>
      <c r="I110" s="35" t="s">
        <v>406</v>
      </c>
      <c r="J110" s="35" t="s">
        <v>419</v>
      </c>
      <c r="K110" s="35" t="s">
        <v>420</v>
      </c>
    </row>
    <row r="111" spans="3:11" ht="29.5" thickTop="1" x14ac:dyDescent="0.35">
      <c r="C111" s="44" t="s">
        <v>421</v>
      </c>
      <c r="D111" s="29" t="str">
        <f>VLOOKUP(C107,overview_of_services!$B$2:$I$67,4,FALSE)</f>
        <v xml:space="preserve">None - No harmonization between grid and TBS; building is operated independently from the grid load </v>
      </c>
      <c r="E111" s="49">
        <v>0</v>
      </c>
      <c r="F111" s="49">
        <v>0</v>
      </c>
      <c r="G111" s="49">
        <v>0</v>
      </c>
      <c r="H111" s="49">
        <v>0</v>
      </c>
      <c r="I111" s="49">
        <v>0</v>
      </c>
      <c r="J111" s="49">
        <v>0</v>
      </c>
      <c r="K111" s="49">
        <v>0</v>
      </c>
    </row>
    <row r="112" spans="3:11" ht="30.75" customHeight="1" x14ac:dyDescent="0.35">
      <c r="C112" s="45" t="s">
        <v>422</v>
      </c>
      <c r="D112" s="29" t="str">
        <f>VLOOKUP(C107,overview_of_services!$B$2:$I$67,5,FALSE)</f>
        <v>Demand side management possible for (some) individual TBS, but not coordinated over various domains</v>
      </c>
      <c r="E112" s="49">
        <v>0</v>
      </c>
      <c r="F112" s="49" t="s">
        <v>480</v>
      </c>
      <c r="G112" s="49">
        <v>0</v>
      </c>
      <c r="H112" s="49">
        <v>0</v>
      </c>
      <c r="I112" s="49">
        <v>0</v>
      </c>
      <c r="J112" s="49">
        <v>0</v>
      </c>
      <c r="K112" s="49">
        <v>0</v>
      </c>
    </row>
    <row r="113" spans="3:11" ht="30" customHeight="1" x14ac:dyDescent="0.35">
      <c r="C113" s="45" t="s">
        <v>423</v>
      </c>
      <c r="D113" s="29" t="str">
        <f>VLOOKUP(C107,overview_of_services!$B$2:$I$67,6,FALSE)</f>
        <v>Coordinated demand side management of multiple TBS</v>
      </c>
      <c r="E113" s="49" t="s">
        <v>479</v>
      </c>
      <c r="F113" s="49" t="s">
        <v>481</v>
      </c>
      <c r="G113" s="49">
        <v>0</v>
      </c>
      <c r="H113" s="49" t="s">
        <v>479</v>
      </c>
      <c r="I113" s="49">
        <v>0</v>
      </c>
      <c r="J113" s="49">
        <v>0</v>
      </c>
      <c r="K113" s="49">
        <v>0</v>
      </c>
    </row>
    <row r="114" spans="3:11" ht="21" x14ac:dyDescent="0.35">
      <c r="C114" s="45" t="s">
        <v>424</v>
      </c>
      <c r="D114" s="1">
        <f>VLOOKUP(C107,overview_of_services!$B$2:$I$67,7,FALSE)</f>
        <v>0</v>
      </c>
      <c r="E114" s="36"/>
      <c r="F114" s="36"/>
      <c r="G114" s="36"/>
      <c r="H114" s="36"/>
      <c r="I114" s="36"/>
      <c r="J114" s="36"/>
      <c r="K114" s="36"/>
    </row>
    <row r="115" spans="3:11" ht="21" x14ac:dyDescent="0.35">
      <c r="C115" s="45" t="s">
        <v>425</v>
      </c>
      <c r="D115" s="1">
        <f>VLOOKUP(C107,overview_of_services!$B$2:$I$67,8,FALSE)</f>
        <v>0</v>
      </c>
      <c r="E115" s="48"/>
      <c r="F115" s="36"/>
      <c r="G115" s="48"/>
      <c r="H115" s="48"/>
      <c r="I115" s="36"/>
      <c r="J115" s="36"/>
      <c r="K115" s="36"/>
    </row>
    <row r="116" spans="3:11" x14ac:dyDescent="0.35">
      <c r="C116" s="31"/>
      <c r="D116" s="31"/>
      <c r="E116" s="32"/>
      <c r="F116" s="32"/>
      <c r="G116" s="32"/>
      <c r="H116" s="32"/>
      <c r="I116" s="32"/>
      <c r="J116" s="32"/>
      <c r="K116" s="32"/>
    </row>
    <row r="117" spans="3:11" ht="15" hidden="1" outlineLevel="1" thickBot="1" x14ac:dyDescent="0.4">
      <c r="C117" s="28"/>
      <c r="D117" s="28" t="s">
        <v>426</v>
      </c>
      <c r="E117" s="6" t="s">
        <v>434</v>
      </c>
      <c r="F117" s="6" t="s">
        <v>434</v>
      </c>
      <c r="G117" s="6" t="s">
        <v>434</v>
      </c>
      <c r="H117" s="6" t="s">
        <v>434</v>
      </c>
      <c r="I117" s="6" t="s">
        <v>434</v>
      </c>
      <c r="J117" s="6" t="s">
        <v>434</v>
      </c>
      <c r="K117" s="6" t="s">
        <v>434</v>
      </c>
    </row>
    <row r="118" spans="3:11" ht="15" hidden="1" outlineLevel="1" thickBot="1" x14ac:dyDescent="0.4">
      <c r="C118" s="28"/>
      <c r="D118" s="28" t="s">
        <v>427</v>
      </c>
      <c r="E118" s="4"/>
      <c r="F118" s="5"/>
      <c r="G118" s="6"/>
      <c r="H118" s="6"/>
      <c r="I118" s="6"/>
      <c r="J118" s="6"/>
      <c r="K118" s="6"/>
    </row>
    <row r="119" spans="3:11" ht="15" collapsed="1" thickBot="1" x14ac:dyDescent="0.4">
      <c r="C119" s="34"/>
      <c r="D119" s="34"/>
      <c r="E119" s="34"/>
      <c r="F119" s="34"/>
      <c r="G119" s="34"/>
      <c r="H119" s="34"/>
      <c r="I119" s="34"/>
      <c r="J119" s="34"/>
      <c r="K119" s="34"/>
    </row>
    <row r="120" spans="3:11" ht="14.4" hidden="1" customHeight="1" outlineLevel="1" x14ac:dyDescent="0.35">
      <c r="C120" s="142" t="s">
        <v>412</v>
      </c>
      <c r="D120" s="142"/>
      <c r="E120" s="144" t="s">
        <v>413</v>
      </c>
      <c r="F120" s="144"/>
      <c r="G120" s="144"/>
      <c r="H120" s="144"/>
      <c r="I120" s="144"/>
      <c r="J120" s="144"/>
      <c r="K120" s="144"/>
    </row>
    <row r="121" spans="3:11" ht="57.9" hidden="1" customHeight="1" outlineLevel="1" x14ac:dyDescent="0.35">
      <c r="C121" s="143"/>
      <c r="D121" s="143"/>
      <c r="E121" s="35" t="s">
        <v>414</v>
      </c>
      <c r="F121" s="35" t="s">
        <v>415</v>
      </c>
      <c r="G121" s="35" t="s">
        <v>416</v>
      </c>
      <c r="H121" s="35" t="s">
        <v>417</v>
      </c>
      <c r="I121" s="35" t="s">
        <v>406</v>
      </c>
      <c r="J121" s="35" t="s">
        <v>419</v>
      </c>
      <c r="K121" s="35" t="s">
        <v>420</v>
      </c>
    </row>
    <row r="122" spans="3:11" ht="21.5" hidden="1" outlineLevel="1" thickBot="1" x14ac:dyDescent="0.4">
      <c r="C122" s="44" t="s">
        <v>421</v>
      </c>
      <c r="D122" s="29" t="e">
        <f>VLOOKUP(#REF!,overview_of_services!$B$2:$I$67,4,FALSE)</f>
        <v>#REF!</v>
      </c>
      <c r="E122" s="74">
        <v>0</v>
      </c>
      <c r="F122" s="74">
        <v>0</v>
      </c>
      <c r="G122" s="74">
        <v>0</v>
      </c>
      <c r="H122" s="74">
        <v>0</v>
      </c>
      <c r="I122" s="74">
        <v>0</v>
      </c>
      <c r="J122" s="74">
        <v>0</v>
      </c>
      <c r="K122" s="74">
        <v>0</v>
      </c>
    </row>
    <row r="123" spans="3:11" ht="21.5" hidden="1" outlineLevel="1" thickBot="1" x14ac:dyDescent="0.4">
      <c r="C123" s="45" t="s">
        <v>422</v>
      </c>
      <c r="D123" s="1" t="e">
        <f>VLOOKUP(#REF!,overview_of_services!$B$2:$I$67,5,FALSE)</f>
        <v>#REF!</v>
      </c>
      <c r="E123" s="74">
        <v>0</v>
      </c>
      <c r="F123" s="74" t="s">
        <v>430</v>
      </c>
      <c r="G123" s="74">
        <v>0</v>
      </c>
      <c r="H123" s="74">
        <v>0</v>
      </c>
      <c r="I123" s="74">
        <v>0</v>
      </c>
      <c r="J123" s="74">
        <v>0</v>
      </c>
      <c r="K123" s="74">
        <v>0</v>
      </c>
    </row>
    <row r="124" spans="3:11" ht="21.5" hidden="1" outlineLevel="1" thickBot="1" x14ac:dyDescent="0.4">
      <c r="C124" s="45" t="s">
        <v>423</v>
      </c>
      <c r="D124" s="1" t="e">
        <f>VLOOKUP(#REF!,overview_of_services!$B$2:$I$67,6,FALSE)</f>
        <v>#REF!</v>
      </c>
      <c r="E124" s="74">
        <v>0</v>
      </c>
      <c r="F124" s="74" t="s">
        <v>431</v>
      </c>
      <c r="G124" s="74">
        <v>0</v>
      </c>
      <c r="H124" s="74">
        <v>0</v>
      </c>
      <c r="I124" s="74">
        <v>0</v>
      </c>
      <c r="J124" s="74">
        <v>0</v>
      </c>
      <c r="K124" s="74">
        <v>0</v>
      </c>
    </row>
    <row r="125" spans="3:11" ht="21.5" hidden="1" outlineLevel="1" thickBot="1" x14ac:dyDescent="0.4">
      <c r="C125" s="45" t="s">
        <v>424</v>
      </c>
      <c r="D125" s="1" t="e">
        <f>VLOOKUP(#REF!,overview_of_services!$B$2:$I$67,7,FALSE)</f>
        <v>#REF!</v>
      </c>
      <c r="E125" s="74">
        <v>0</v>
      </c>
      <c r="F125" s="74" t="s">
        <v>432</v>
      </c>
      <c r="G125" s="74">
        <v>0</v>
      </c>
      <c r="H125" s="74">
        <v>0</v>
      </c>
      <c r="I125" s="74">
        <v>0</v>
      </c>
      <c r="J125" s="74">
        <v>0</v>
      </c>
      <c r="K125" s="74">
        <v>0</v>
      </c>
    </row>
    <row r="126" spans="3:11" ht="21.5" hidden="1" outlineLevel="1" thickBot="1" x14ac:dyDescent="0.4">
      <c r="C126" s="45" t="s">
        <v>425</v>
      </c>
      <c r="D126" s="1" t="e">
        <f>VLOOKUP(#REF!,overview_of_services!$B$2:$I$67,8,FALSE)</f>
        <v>#REF!</v>
      </c>
      <c r="E126" s="48"/>
      <c r="F126" s="36"/>
      <c r="G126" s="48"/>
      <c r="H126" s="48"/>
      <c r="I126" s="36"/>
      <c r="J126" s="36"/>
      <c r="K126" s="36"/>
    </row>
    <row r="127" spans="3:11" ht="15" hidden="1" outlineLevel="1" thickBot="1" x14ac:dyDescent="0.4">
      <c r="C127" s="31"/>
      <c r="D127" s="31"/>
      <c r="E127" s="32"/>
      <c r="F127" s="32"/>
      <c r="G127" s="32"/>
      <c r="H127" s="32"/>
      <c r="I127" s="32"/>
      <c r="J127" s="32"/>
      <c r="K127" s="32"/>
    </row>
    <row r="128" spans="3:11" ht="15" hidden="1" outlineLevel="1" thickBot="1" x14ac:dyDescent="0.4">
      <c r="C128" s="28"/>
      <c r="D128" s="28" t="s">
        <v>426</v>
      </c>
      <c r="E128" s="6" t="s">
        <v>434</v>
      </c>
      <c r="F128" s="6" t="s">
        <v>434</v>
      </c>
      <c r="G128" s="6" t="s">
        <v>434</v>
      </c>
      <c r="H128" s="6" t="s">
        <v>434</v>
      </c>
      <c r="I128" s="6" t="s">
        <v>434</v>
      </c>
      <c r="J128" s="6" t="s">
        <v>434</v>
      </c>
      <c r="K128" s="6" t="s">
        <v>434</v>
      </c>
    </row>
    <row r="129" spans="3:11" ht="15" hidden="1" outlineLevel="1" thickBot="1" x14ac:dyDescent="0.4">
      <c r="C129" s="28"/>
      <c r="D129" s="28" t="s">
        <v>427</v>
      </c>
      <c r="E129" s="4"/>
      <c r="F129" s="5"/>
      <c r="G129" s="6"/>
      <c r="H129" s="6"/>
      <c r="I129" s="6"/>
      <c r="J129" s="6"/>
      <c r="K129" s="6"/>
    </row>
    <row r="130" spans="3:11" ht="15" hidden="1" outlineLevel="1" thickBot="1" x14ac:dyDescent="0.4"/>
    <row r="131" spans="3:11" ht="15" collapsed="1" thickBot="1" x14ac:dyDescent="0.4">
      <c r="C131" s="43" t="s">
        <v>408</v>
      </c>
      <c r="D131" s="37" t="s">
        <v>409</v>
      </c>
      <c r="E131" s="29">
        <f>VLOOKUP(C132,overview_of_services!$B$2:$L$55,11,FALSE)</f>
        <v>1</v>
      </c>
      <c r="F131" s="30"/>
      <c r="G131" s="33"/>
      <c r="H131" s="33"/>
      <c r="I131" s="33"/>
      <c r="J131" s="33"/>
      <c r="K131" s="33"/>
    </row>
    <row r="132" spans="3:11" ht="36.75" customHeight="1" thickBot="1" x14ac:dyDescent="0.4">
      <c r="C132" s="42" t="s">
        <v>390</v>
      </c>
      <c r="D132" s="46" t="str">
        <f>VLOOKUP(C132,overview_of_services!$B$2:$I$67,3,FALSE)</f>
        <v>Reporting information regarding demand side management performance and operation</v>
      </c>
      <c r="E132" s="73"/>
      <c r="F132" s="105" t="s">
        <v>411</v>
      </c>
      <c r="G132" s="145" t="str">
        <f>VLOOKUP(C132,overview_of_services!$B$2:$I$67,2,FALSE)</f>
        <v xml:space="preserve">Feedback - Reporting information </v>
      </c>
      <c r="H132" s="145"/>
      <c r="I132" s="105"/>
      <c r="J132" s="27"/>
      <c r="K132" s="27"/>
    </row>
    <row r="133" spans="3:11" x14ac:dyDescent="0.35">
      <c r="C133" s="34"/>
      <c r="D133" s="34"/>
      <c r="E133" s="34"/>
      <c r="F133" s="34"/>
      <c r="G133" s="34"/>
      <c r="H133" s="34"/>
      <c r="I133" s="34"/>
      <c r="J133" s="34"/>
      <c r="K133" s="34"/>
    </row>
    <row r="134" spans="3:11" ht="14.4" customHeight="1" x14ac:dyDescent="0.35">
      <c r="C134" s="142" t="s">
        <v>412</v>
      </c>
      <c r="D134" s="142"/>
      <c r="E134" s="144" t="s">
        <v>413</v>
      </c>
      <c r="F134" s="144"/>
      <c r="G134" s="144"/>
      <c r="H134" s="144"/>
      <c r="I134" s="144"/>
      <c r="J134" s="144"/>
      <c r="K134" s="144"/>
    </row>
    <row r="135" spans="3:11" ht="29.5" thickBot="1" x14ac:dyDescent="0.4">
      <c r="C135" s="143"/>
      <c r="D135" s="143"/>
      <c r="E135" s="35" t="s">
        <v>414</v>
      </c>
      <c r="F135" s="35" t="s">
        <v>415</v>
      </c>
      <c r="G135" s="35" t="s">
        <v>416</v>
      </c>
      <c r="H135" s="35" t="s">
        <v>417</v>
      </c>
      <c r="I135" s="35" t="s">
        <v>406</v>
      </c>
      <c r="J135" s="35" t="s">
        <v>419</v>
      </c>
      <c r="K135" s="35" t="s">
        <v>420</v>
      </c>
    </row>
    <row r="136" spans="3:11" ht="21.5" thickTop="1" x14ac:dyDescent="0.35">
      <c r="C136" s="44" t="s">
        <v>421</v>
      </c>
      <c r="D136" s="29" t="str">
        <f>VLOOKUP(C132,overview_of_services!$B$2:$I$67,4,FALSE)</f>
        <v>None</v>
      </c>
      <c r="E136" s="49">
        <v>0</v>
      </c>
      <c r="F136" s="49">
        <v>0</v>
      </c>
      <c r="G136" s="49">
        <v>0</v>
      </c>
      <c r="H136" s="49">
        <v>0</v>
      </c>
      <c r="I136" s="49">
        <v>0</v>
      </c>
      <c r="J136" s="49">
        <v>0</v>
      </c>
      <c r="K136" s="49">
        <v>0</v>
      </c>
    </row>
    <row r="137" spans="3:11" ht="30" customHeight="1" x14ac:dyDescent="0.35">
      <c r="C137" s="45" t="s">
        <v>422</v>
      </c>
      <c r="D137" s="29" t="str">
        <f>VLOOKUP(C132,overview_of_services!$B$2:$I$67,5,FALSE)</f>
        <v>Reporting information on current DSM status, including managed energy flows</v>
      </c>
      <c r="E137" s="49">
        <v>0</v>
      </c>
      <c r="F137" s="49" t="s">
        <v>479</v>
      </c>
      <c r="G137" s="49">
        <v>0</v>
      </c>
      <c r="H137" s="49">
        <v>0</v>
      </c>
      <c r="I137" s="49">
        <v>0</v>
      </c>
      <c r="J137" s="49">
        <v>0</v>
      </c>
      <c r="K137" s="49" t="s">
        <v>480</v>
      </c>
    </row>
    <row r="138" spans="3:11" ht="34.5" customHeight="1" x14ac:dyDescent="0.35">
      <c r="C138" s="45" t="s">
        <v>423</v>
      </c>
      <c r="D138" s="29" t="str">
        <f>VLOOKUP(C132,overview_of_services!$B$2:$I$67,6,FALSE)</f>
        <v>Reporting information on currenthistorical and predicted DSM status, including managed energy flows</v>
      </c>
      <c r="E138" s="49">
        <v>0</v>
      </c>
      <c r="F138" s="49" t="s">
        <v>480</v>
      </c>
      <c r="G138" s="49">
        <v>0</v>
      </c>
      <c r="H138" s="49">
        <v>0</v>
      </c>
      <c r="I138" s="49">
        <v>0</v>
      </c>
      <c r="J138" s="49" t="s">
        <v>479</v>
      </c>
      <c r="K138" s="49" t="s">
        <v>481</v>
      </c>
    </row>
    <row r="139" spans="3:11" ht="21" x14ac:dyDescent="0.35">
      <c r="C139" s="45" t="s">
        <v>424</v>
      </c>
      <c r="D139" s="1">
        <f>VLOOKUP(C132,overview_of_services!$B$2:$I$67,7,FALSE)</f>
        <v>0</v>
      </c>
      <c r="E139" s="36"/>
      <c r="F139" s="36"/>
      <c r="G139" s="36"/>
      <c r="H139" s="36"/>
      <c r="I139" s="36"/>
      <c r="J139" s="36"/>
      <c r="K139" s="36"/>
    </row>
    <row r="140" spans="3:11" ht="21" x14ac:dyDescent="0.35">
      <c r="C140" s="45" t="s">
        <v>425</v>
      </c>
      <c r="D140" s="1">
        <f>VLOOKUP(C132,overview_of_services!$B$2:$I$67,8,FALSE)</f>
        <v>0</v>
      </c>
      <c r="E140" s="48"/>
      <c r="F140" s="36"/>
      <c r="G140" s="48"/>
      <c r="H140" s="48"/>
      <c r="I140" s="36"/>
      <c r="J140" s="36"/>
      <c r="K140" s="36"/>
    </row>
    <row r="141" spans="3:11" ht="15" thickBot="1" x14ac:dyDescent="0.4">
      <c r="C141" s="31"/>
      <c r="D141" s="31"/>
      <c r="E141" s="32"/>
      <c r="F141" s="32"/>
      <c r="G141" s="32"/>
      <c r="H141" s="32"/>
      <c r="I141" s="32"/>
      <c r="J141" s="32"/>
      <c r="K141" s="32"/>
    </row>
    <row r="142" spans="3:11" ht="15" hidden="1" outlineLevel="1" thickBot="1" x14ac:dyDescent="0.4">
      <c r="C142" s="28"/>
      <c r="D142" s="28" t="s">
        <v>426</v>
      </c>
      <c r="E142" s="6" t="s">
        <v>434</v>
      </c>
      <c r="F142" s="6" t="s">
        <v>434</v>
      </c>
      <c r="G142" s="6" t="s">
        <v>434</v>
      </c>
      <c r="H142" s="6" t="s">
        <v>434</v>
      </c>
      <c r="I142" s="6" t="s">
        <v>434</v>
      </c>
      <c r="J142" s="6" t="s">
        <v>434</v>
      </c>
      <c r="K142" s="6" t="s">
        <v>434</v>
      </c>
    </row>
    <row r="143" spans="3:11" ht="15" hidden="1" outlineLevel="1" thickBot="1" x14ac:dyDescent="0.4">
      <c r="C143" s="28"/>
      <c r="D143" s="28" t="s">
        <v>427</v>
      </c>
      <c r="E143" s="4"/>
      <c r="F143" s="5"/>
      <c r="G143" s="6"/>
      <c r="H143" s="6"/>
      <c r="I143" s="6"/>
      <c r="J143" s="6"/>
      <c r="K143" s="6"/>
    </row>
    <row r="144" spans="3:11" hidden="1" outlineLevel="1" x14ac:dyDescent="0.35"/>
    <row r="145" spans="3:11" ht="15" collapsed="1" thickBot="1" x14ac:dyDescent="0.4">
      <c r="C145" s="43" t="s">
        <v>408</v>
      </c>
      <c r="D145" s="37" t="s">
        <v>409</v>
      </c>
      <c r="E145" s="29">
        <f>VLOOKUP(C146,overview_of_services!$B$2:$L$55,11,FALSE)</f>
        <v>1</v>
      </c>
      <c r="F145" s="30"/>
      <c r="G145" s="33"/>
      <c r="H145" s="33"/>
      <c r="I145" s="33"/>
      <c r="J145" s="33"/>
      <c r="K145" s="33"/>
    </row>
    <row r="146" spans="3:11" ht="16" thickBot="1" x14ac:dyDescent="0.4">
      <c r="C146" s="42" t="s">
        <v>394</v>
      </c>
      <c r="D146" s="46" t="str">
        <f>VLOOKUP(C146,overview_of_services!$B$2:$I$67,3,FALSE)</f>
        <v>Override of DSM control</v>
      </c>
      <c r="E146" s="73"/>
      <c r="F146" s="105" t="s">
        <v>411</v>
      </c>
      <c r="G146" s="145" t="str">
        <f>VLOOKUP(C146,overview_of_services!$B$2:$I$67,2,FALSE)</f>
        <v>Override control</v>
      </c>
      <c r="H146" s="145"/>
      <c r="I146" s="105"/>
      <c r="J146" s="27"/>
      <c r="K146" s="27"/>
    </row>
    <row r="147" spans="3:11" x14ac:dyDescent="0.35">
      <c r="C147" s="34"/>
      <c r="D147" s="34"/>
      <c r="E147" s="34"/>
      <c r="F147" s="34"/>
      <c r="G147" s="34"/>
      <c r="H147" s="34"/>
      <c r="I147" s="34"/>
      <c r="J147" s="34"/>
      <c r="K147" s="34"/>
    </row>
    <row r="148" spans="3:11" ht="14.4" customHeight="1" x14ac:dyDescent="0.35">
      <c r="C148" s="142" t="s">
        <v>412</v>
      </c>
      <c r="D148" s="142"/>
      <c r="E148" s="144" t="s">
        <v>413</v>
      </c>
      <c r="F148" s="144"/>
      <c r="G148" s="144"/>
      <c r="H148" s="144"/>
      <c r="I148" s="144"/>
      <c r="J148" s="144"/>
      <c r="K148" s="144"/>
    </row>
    <row r="149" spans="3:11" ht="29.5" thickBot="1" x14ac:dyDescent="0.4">
      <c r="C149" s="143"/>
      <c r="D149" s="143"/>
      <c r="E149" s="35" t="s">
        <v>414</v>
      </c>
      <c r="F149" s="35" t="s">
        <v>415</v>
      </c>
      <c r="G149" s="35" t="s">
        <v>416</v>
      </c>
      <c r="H149" s="35" t="s">
        <v>417</v>
      </c>
      <c r="I149" s="35" t="s">
        <v>406</v>
      </c>
      <c r="J149" s="35" t="s">
        <v>419</v>
      </c>
      <c r="K149" s="35" t="s">
        <v>420</v>
      </c>
    </row>
    <row r="150" spans="3:11" ht="21.5" thickTop="1" x14ac:dyDescent="0.35">
      <c r="C150" s="44" t="s">
        <v>421</v>
      </c>
      <c r="D150" s="29" t="str">
        <f>VLOOKUP(C146,overview_of_services!$B$2:$I$67,4,FALSE)</f>
        <v>No DSM control</v>
      </c>
      <c r="E150" s="49">
        <v>0</v>
      </c>
      <c r="F150" s="49">
        <v>0</v>
      </c>
      <c r="G150" s="49">
        <v>0</v>
      </c>
      <c r="H150" s="49">
        <v>0</v>
      </c>
      <c r="I150" s="49">
        <v>0</v>
      </c>
      <c r="J150" s="49">
        <v>0</v>
      </c>
      <c r="K150" s="49">
        <v>0</v>
      </c>
    </row>
    <row r="151" spans="3:11" ht="31.5" customHeight="1" x14ac:dyDescent="0.35">
      <c r="C151" s="45" t="s">
        <v>422</v>
      </c>
      <c r="D151" s="29" t="str">
        <f>VLOOKUP(C146,overview_of_services!$B$2:$I$67,5,FALSE)</f>
        <v>DSM control without the possibility to override this control by the building user (occupant or facility manager)</v>
      </c>
      <c r="E151" s="49">
        <v>0</v>
      </c>
      <c r="F151" s="49" t="s">
        <v>481</v>
      </c>
      <c r="G151" s="49" t="s">
        <v>488</v>
      </c>
      <c r="H151" s="49">
        <v>0</v>
      </c>
      <c r="I151" s="49">
        <v>0</v>
      </c>
      <c r="J151" s="49" t="s">
        <v>489</v>
      </c>
      <c r="K151" s="49" t="s">
        <v>488</v>
      </c>
    </row>
    <row r="152" spans="3:11" ht="21" x14ac:dyDescent="0.35">
      <c r="C152" s="45" t="s">
        <v>423</v>
      </c>
      <c r="D152" s="29" t="str">
        <f>VLOOKUP(C146,overview_of_services!$B$2:$I$67,6,FALSE)</f>
        <v xml:space="preserve">Manual override and reactivation of DSM control by the building user </v>
      </c>
      <c r="E152" s="49">
        <v>0</v>
      </c>
      <c r="F152" s="49" t="s">
        <v>479</v>
      </c>
      <c r="G152" s="49">
        <v>0</v>
      </c>
      <c r="H152" s="49" t="s">
        <v>479</v>
      </c>
      <c r="I152" s="49">
        <v>0</v>
      </c>
      <c r="J152" s="49">
        <v>0</v>
      </c>
      <c r="K152" s="49">
        <v>0</v>
      </c>
    </row>
    <row r="153" spans="3:11" ht="29" x14ac:dyDescent="0.35">
      <c r="C153" s="45" t="s">
        <v>424</v>
      </c>
      <c r="D153" s="29" t="str">
        <f>VLOOKUP(C146,overview_of_services!$B$2:$I$67,7,FALSE)</f>
        <v xml:space="preserve">Scheduled override of DSM control (and reactivation) by the building user </v>
      </c>
      <c r="E153" s="49">
        <v>0</v>
      </c>
      <c r="F153" s="49" t="s">
        <v>479</v>
      </c>
      <c r="G153" s="49">
        <v>0</v>
      </c>
      <c r="H153" s="49" t="s">
        <v>480</v>
      </c>
      <c r="I153" s="49">
        <v>0</v>
      </c>
      <c r="J153" s="49" t="s">
        <v>479</v>
      </c>
      <c r="K153" s="49">
        <v>0</v>
      </c>
    </row>
    <row r="154" spans="3:11" ht="32.25" customHeight="1" x14ac:dyDescent="0.35">
      <c r="C154" s="45" t="s">
        <v>425</v>
      </c>
      <c r="D154" s="29" t="str">
        <f>VLOOKUP(C146,overview_of_services!$B$2:$I$67,8,FALSE)</f>
        <v>Scheduled override of DSM control and reactivation with optimised control</v>
      </c>
      <c r="E154" s="49">
        <v>0</v>
      </c>
      <c r="F154" s="49" t="s">
        <v>480</v>
      </c>
      <c r="G154" s="49">
        <v>0</v>
      </c>
      <c r="H154" s="49" t="s">
        <v>481</v>
      </c>
      <c r="I154" s="49">
        <v>0</v>
      </c>
      <c r="J154" s="49" t="s">
        <v>479</v>
      </c>
      <c r="K154" s="49">
        <v>0</v>
      </c>
    </row>
    <row r="155" spans="3:11" ht="15" thickBot="1" x14ac:dyDescent="0.4">
      <c r="C155" s="31"/>
      <c r="D155" s="31"/>
      <c r="E155" s="32"/>
      <c r="F155" s="32"/>
      <c r="G155" s="32"/>
      <c r="H155" s="32"/>
      <c r="I155" s="32"/>
      <c r="J155" s="32"/>
      <c r="K155" s="32"/>
    </row>
    <row r="156" spans="3:11" ht="15" hidden="1" outlineLevel="1" thickBot="1" x14ac:dyDescent="0.4">
      <c r="C156" s="28"/>
      <c r="D156" s="28" t="s">
        <v>426</v>
      </c>
      <c r="E156" s="6" t="s">
        <v>434</v>
      </c>
      <c r="F156" s="6" t="s">
        <v>434</v>
      </c>
      <c r="G156" s="6" t="s">
        <v>434</v>
      </c>
      <c r="H156" s="6" t="s">
        <v>434</v>
      </c>
      <c r="I156" s="6" t="s">
        <v>434</v>
      </c>
      <c r="J156" s="6" t="s">
        <v>434</v>
      </c>
      <c r="K156" s="6" t="s">
        <v>434</v>
      </c>
    </row>
    <row r="157" spans="3:11" ht="15" hidden="1" outlineLevel="1" thickBot="1" x14ac:dyDescent="0.4">
      <c r="C157" s="28"/>
      <c r="D157" s="28" t="s">
        <v>427</v>
      </c>
      <c r="E157" s="4"/>
      <c r="F157" s="5"/>
      <c r="G157" s="6"/>
      <c r="H157" s="6"/>
      <c r="I157" s="6"/>
      <c r="J157" s="6"/>
      <c r="K157" s="6"/>
    </row>
    <row r="158" spans="3:11" hidden="1" outlineLevel="1" x14ac:dyDescent="0.35"/>
    <row r="159" spans="3:11" ht="15" collapsed="1" thickBot="1" x14ac:dyDescent="0.4">
      <c r="C159" s="43" t="s">
        <v>408</v>
      </c>
      <c r="D159" s="37" t="s">
        <v>409</v>
      </c>
      <c r="E159" s="29">
        <f>VLOOKUP(C160,overview_of_services!$B$2:$L$55,11,FALSE)</f>
        <v>1</v>
      </c>
      <c r="F159" s="30"/>
      <c r="G159" s="33"/>
      <c r="H159" s="33"/>
      <c r="I159" s="33"/>
      <c r="J159" s="33"/>
      <c r="K159" s="33"/>
    </row>
    <row r="160" spans="3:11" ht="47" thickBot="1" x14ac:dyDescent="0.4">
      <c r="C160" s="42" t="s">
        <v>402</v>
      </c>
      <c r="D160" s="46" t="str">
        <f>VLOOKUP(C160,overview_of_services!$B$2:$I$67,3,FALSE)</f>
        <v>Single platform that allows automated control &amp; coordination between TBS + optimization of energy flow based on occupancy, weather and grid signals</v>
      </c>
      <c r="E160" s="73"/>
      <c r="F160" s="105" t="s">
        <v>411</v>
      </c>
      <c r="G160" s="145" t="str">
        <f>VLOOKUP(C160,overview_of_services!$B$2:$I$67,2,FALSE)</f>
        <v>Single platform that allows automated control &amp; coordination between TBS + optimization of energy flow based on occupancy, weather and grid signals</v>
      </c>
      <c r="H160" s="145"/>
      <c r="I160" s="105"/>
      <c r="J160" s="27"/>
      <c r="K160" s="27"/>
    </row>
    <row r="161" spans="3:11" x14ac:dyDescent="0.35">
      <c r="C161" s="34"/>
      <c r="D161" s="34"/>
      <c r="E161" s="34"/>
      <c r="F161" s="34"/>
      <c r="G161" s="34"/>
      <c r="H161" s="34"/>
      <c r="I161" s="34"/>
      <c r="J161" s="34"/>
      <c r="K161" s="34"/>
    </row>
    <row r="162" spans="3:11" x14ac:dyDescent="0.35">
      <c r="C162" s="142" t="s">
        <v>412</v>
      </c>
      <c r="D162" s="142"/>
      <c r="E162" s="144" t="s">
        <v>413</v>
      </c>
      <c r="F162" s="144"/>
      <c r="G162" s="144"/>
      <c r="H162" s="144"/>
      <c r="I162" s="144"/>
      <c r="J162" s="144"/>
      <c r="K162" s="144"/>
    </row>
    <row r="163" spans="3:11" ht="29.5" thickBot="1" x14ac:dyDescent="0.4">
      <c r="C163" s="143"/>
      <c r="D163" s="143"/>
      <c r="E163" s="35" t="s">
        <v>414</v>
      </c>
      <c r="F163" s="35" t="s">
        <v>415</v>
      </c>
      <c r="G163" s="35" t="s">
        <v>416</v>
      </c>
      <c r="H163" s="35" t="s">
        <v>417</v>
      </c>
      <c r="I163" s="35" t="s">
        <v>406</v>
      </c>
      <c r="J163" s="35" t="s">
        <v>419</v>
      </c>
      <c r="K163" s="35" t="s">
        <v>420</v>
      </c>
    </row>
    <row r="164" spans="3:11" ht="21.5" thickTop="1" x14ac:dyDescent="0.35">
      <c r="C164" s="44" t="s">
        <v>421</v>
      </c>
      <c r="D164" s="29" t="str">
        <f>VLOOKUP(C160,overview_of_services!$B$2:$I$67,4,FALSE)</f>
        <v>None</v>
      </c>
      <c r="E164" s="49">
        <v>0</v>
      </c>
      <c r="F164" s="49">
        <v>0</v>
      </c>
      <c r="G164" s="49">
        <v>0</v>
      </c>
      <c r="H164" s="49">
        <v>0</v>
      </c>
      <c r="I164" s="49">
        <v>0</v>
      </c>
      <c r="J164" s="49">
        <v>0</v>
      </c>
      <c r="K164" s="49">
        <v>0</v>
      </c>
    </row>
    <row r="165" spans="3:11" ht="21" x14ac:dyDescent="0.35">
      <c r="C165" s="45" t="s">
        <v>422</v>
      </c>
      <c r="D165" s="29" t="str">
        <f>VLOOKUP(C160,overview_of_services!$B$2:$I$67,5,FALSE)</f>
        <v>Single platform that allows manual control of multiple TBS</v>
      </c>
      <c r="E165" s="49">
        <v>0</v>
      </c>
      <c r="F165" s="49">
        <v>0</v>
      </c>
      <c r="G165" s="49">
        <v>0</v>
      </c>
      <c r="H165" s="49">
        <v>1</v>
      </c>
      <c r="I165" s="49">
        <v>0</v>
      </c>
      <c r="J165" s="49">
        <v>1</v>
      </c>
      <c r="K165" s="49">
        <v>0</v>
      </c>
    </row>
    <row r="166" spans="3:11" ht="29" x14ac:dyDescent="0.35">
      <c r="C166" s="45" t="s">
        <v>423</v>
      </c>
      <c r="D166" s="29" t="str">
        <f>VLOOKUP(C160,overview_of_services!$B$2:$I$67,6,FALSE)</f>
        <v>Single platform that allows automated control &amp; coordination between TBS</v>
      </c>
      <c r="E166" s="49">
        <v>1</v>
      </c>
      <c r="F166" s="49">
        <v>0</v>
      </c>
      <c r="G166" s="49">
        <v>0</v>
      </c>
      <c r="H166" s="49">
        <v>2</v>
      </c>
      <c r="I166" s="49">
        <v>0</v>
      </c>
      <c r="J166" s="49">
        <v>1</v>
      </c>
      <c r="K166" s="49">
        <v>0</v>
      </c>
    </row>
    <row r="167" spans="3:11" ht="43.5" customHeight="1" x14ac:dyDescent="0.35">
      <c r="C167" s="45" t="s">
        <v>424</v>
      </c>
      <c r="D167" s="29" t="str">
        <f>VLOOKUP(C160,overview_of_services!$B$2:$I$67,7,FALSE)</f>
        <v>Single platform that allows automated control &amp; coordination between TBS + optimization of energy flow based on occupancy, weather and grid signals</v>
      </c>
      <c r="E167" s="49">
        <v>2</v>
      </c>
      <c r="F167" s="49">
        <v>0</v>
      </c>
      <c r="G167" s="49">
        <v>0</v>
      </c>
      <c r="H167" s="49">
        <v>3</v>
      </c>
      <c r="I167" s="49">
        <v>0</v>
      </c>
      <c r="J167" s="49">
        <v>1</v>
      </c>
      <c r="K167" s="49">
        <v>0</v>
      </c>
    </row>
    <row r="168" spans="3:11" ht="21" x14ac:dyDescent="0.35">
      <c r="C168" s="45" t="s">
        <v>425</v>
      </c>
      <c r="D168" s="96">
        <f>VLOOKUP(C160,overview_of_services!$B$2:$I$67,8,FALSE)</f>
        <v>0</v>
      </c>
      <c r="E168" s="49"/>
      <c r="F168" s="49"/>
      <c r="G168" s="49"/>
      <c r="H168" s="49"/>
      <c r="I168" s="49"/>
      <c r="J168" s="101"/>
      <c r="K168" s="101"/>
    </row>
    <row r="169" spans="3:11" x14ac:dyDescent="0.35">
      <c r="C169" s="31"/>
      <c r="D169" s="31"/>
      <c r="E169" s="32"/>
      <c r="F169" s="32"/>
      <c r="G169" s="32"/>
      <c r="H169" s="32"/>
      <c r="I169" s="32"/>
      <c r="J169" s="32"/>
      <c r="K169" s="32"/>
    </row>
    <row r="170" spans="3:11" ht="15" hidden="1" outlineLevel="1" thickBot="1" x14ac:dyDescent="0.4">
      <c r="C170" s="28"/>
      <c r="D170" s="28" t="s">
        <v>426</v>
      </c>
      <c r="E170" s="6" t="s">
        <v>434</v>
      </c>
      <c r="F170" s="6" t="s">
        <v>434</v>
      </c>
      <c r="G170" s="6" t="s">
        <v>434</v>
      </c>
      <c r="H170" s="6" t="s">
        <v>434</v>
      </c>
      <c r="I170" s="6" t="s">
        <v>434</v>
      </c>
      <c r="J170" s="6" t="s">
        <v>434</v>
      </c>
      <c r="K170" s="6" t="s">
        <v>434</v>
      </c>
    </row>
    <row r="171" spans="3:11" ht="15" hidden="1" outlineLevel="1" thickBot="1" x14ac:dyDescent="0.4">
      <c r="C171" s="28"/>
      <c r="D171" s="28" t="s">
        <v>427</v>
      </c>
      <c r="E171" s="4"/>
      <c r="F171" s="5"/>
      <c r="G171" s="6"/>
      <c r="H171" s="6"/>
      <c r="I171" s="6"/>
      <c r="J171" s="6"/>
      <c r="K171" s="6"/>
    </row>
    <row r="172" spans="3:11" hidden="1" outlineLevel="1" x14ac:dyDescent="0.35"/>
    <row r="173" spans="3:11" collapsed="1" x14ac:dyDescent="0.35"/>
  </sheetData>
  <mergeCells count="34">
    <mergeCell ref="E69:K69"/>
    <mergeCell ref="G160:H160"/>
    <mergeCell ref="C162:D163"/>
    <mergeCell ref="E162:K162"/>
    <mergeCell ref="G81:H81"/>
    <mergeCell ref="C83:D84"/>
    <mergeCell ref="E83:K83"/>
    <mergeCell ref="C95:D96"/>
    <mergeCell ref="E95:K95"/>
    <mergeCell ref="G16:H16"/>
    <mergeCell ref="C4:D5"/>
    <mergeCell ref="E4:K4"/>
    <mergeCell ref="C32:D33"/>
    <mergeCell ref="E32:K32"/>
    <mergeCell ref="G30:H30"/>
    <mergeCell ref="C18:D19"/>
    <mergeCell ref="E18:K18"/>
    <mergeCell ref="G55:H55"/>
    <mergeCell ref="C43:D44"/>
    <mergeCell ref="E43:K43"/>
    <mergeCell ref="C57:D58"/>
    <mergeCell ref="E57:K57"/>
    <mergeCell ref="C69:D70"/>
    <mergeCell ref="C120:D121"/>
    <mergeCell ref="E120:K120"/>
    <mergeCell ref="G107:H107"/>
    <mergeCell ref="C109:D110"/>
    <mergeCell ref="E109:K109"/>
    <mergeCell ref="G146:H146"/>
    <mergeCell ref="C148:D149"/>
    <mergeCell ref="E148:K148"/>
    <mergeCell ref="G132:H132"/>
    <mergeCell ref="C134:D135"/>
    <mergeCell ref="E134:K134"/>
  </mergeCells>
  <conditionalFormatting sqref="E6:K10 E45:K49 E71:K75 E89:K89 E59:K63 E20:K24 E34:K38">
    <cfRule type="expression" dxfId="90" priority="424">
      <formula>$D6=0</formula>
    </cfRule>
  </conditionalFormatting>
  <conditionalFormatting sqref="B16">
    <cfRule type="expression" dxfId="89" priority="439">
      <formula>E16="yes"</formula>
    </cfRule>
  </conditionalFormatting>
  <conditionalFormatting sqref="B30">
    <cfRule type="expression" dxfId="88" priority="437">
      <formula>E30="yes"</formula>
    </cfRule>
  </conditionalFormatting>
  <conditionalFormatting sqref="B55">
    <cfRule type="expression" dxfId="87" priority="427">
      <formula>E55="yes"</formula>
    </cfRule>
  </conditionalFormatting>
  <conditionalFormatting sqref="C6:C10">
    <cfRule type="expression" dxfId="86" priority="422">
      <formula>$D6=0</formula>
    </cfRule>
  </conditionalFormatting>
  <conditionalFormatting sqref="C10">
    <cfRule type="expression" dxfId="85" priority="421">
      <formula>$D10=0</formula>
    </cfRule>
  </conditionalFormatting>
  <conditionalFormatting sqref="C20:C24">
    <cfRule type="expression" dxfId="84" priority="420">
      <formula>$D20=0</formula>
    </cfRule>
  </conditionalFormatting>
  <conditionalFormatting sqref="C24">
    <cfRule type="expression" dxfId="83" priority="419">
      <formula>$D24=0</formula>
    </cfRule>
  </conditionalFormatting>
  <conditionalFormatting sqref="C34:C38">
    <cfRule type="expression" dxfId="82" priority="418">
      <formula>$D34=0</formula>
    </cfRule>
  </conditionalFormatting>
  <conditionalFormatting sqref="C38">
    <cfRule type="expression" dxfId="81" priority="417">
      <formula>$D38=0</formula>
    </cfRule>
  </conditionalFormatting>
  <conditionalFormatting sqref="C45:C49">
    <cfRule type="expression" dxfId="80" priority="412">
      <formula>$D45=0</formula>
    </cfRule>
  </conditionalFormatting>
  <conditionalFormatting sqref="C49">
    <cfRule type="expression" dxfId="79" priority="411">
      <formula>$D49=0</formula>
    </cfRule>
  </conditionalFormatting>
  <conditionalFormatting sqref="C59:C63">
    <cfRule type="expression" dxfId="78" priority="408">
      <formula>$D59=0</formula>
    </cfRule>
  </conditionalFormatting>
  <conditionalFormatting sqref="C63">
    <cfRule type="expression" dxfId="77" priority="407">
      <formula>$D63=0</formula>
    </cfRule>
  </conditionalFormatting>
  <conditionalFormatting sqref="D6:D10">
    <cfRule type="expression" dxfId="76" priority="386">
      <formula>$D6=0</formula>
    </cfRule>
  </conditionalFormatting>
  <conditionalFormatting sqref="D10">
    <cfRule type="expression" dxfId="75" priority="385">
      <formula>$D10=0</formula>
    </cfRule>
  </conditionalFormatting>
  <conditionalFormatting sqref="D20:D24">
    <cfRule type="expression" dxfId="74" priority="384">
      <formula>$D20=0</formula>
    </cfRule>
  </conditionalFormatting>
  <conditionalFormatting sqref="D24">
    <cfRule type="expression" dxfId="73" priority="383">
      <formula>$D24=0</formula>
    </cfRule>
  </conditionalFormatting>
  <conditionalFormatting sqref="D34 D38">
    <cfRule type="expression" dxfId="72" priority="382">
      <formula>$D34=0</formula>
    </cfRule>
  </conditionalFormatting>
  <conditionalFormatting sqref="D38">
    <cfRule type="expression" dxfId="71" priority="381">
      <formula>$D38=0</formula>
    </cfRule>
  </conditionalFormatting>
  <conditionalFormatting sqref="D45:D49">
    <cfRule type="expression" dxfId="70" priority="376">
      <formula>$D45=0</formula>
    </cfRule>
  </conditionalFormatting>
  <conditionalFormatting sqref="D49">
    <cfRule type="expression" dxfId="69" priority="375">
      <formula>$D49=0</formula>
    </cfRule>
  </conditionalFormatting>
  <conditionalFormatting sqref="D59:D63">
    <cfRule type="expression" dxfId="68" priority="372">
      <formula>$D59=0</formula>
    </cfRule>
  </conditionalFormatting>
  <conditionalFormatting sqref="D63">
    <cfRule type="expression" dxfId="67" priority="371">
      <formula>$D63=0</formula>
    </cfRule>
  </conditionalFormatting>
  <conditionalFormatting sqref="C71:C75">
    <cfRule type="expression" dxfId="66" priority="356">
      <formula>$D71=0</formula>
    </cfRule>
  </conditionalFormatting>
  <conditionalFormatting sqref="C75">
    <cfRule type="expression" dxfId="65" priority="355">
      <formula>$D75=0</formula>
    </cfRule>
  </conditionalFormatting>
  <conditionalFormatting sqref="D71:D75">
    <cfRule type="expression" dxfId="64" priority="353">
      <formula>$D71=0</formula>
    </cfRule>
  </conditionalFormatting>
  <conditionalFormatting sqref="D75">
    <cfRule type="expression" dxfId="63" priority="352">
      <formula>$D75=0</formula>
    </cfRule>
  </conditionalFormatting>
  <conditionalFormatting sqref="B81">
    <cfRule type="expression" dxfId="62" priority="351">
      <formula>E81="yes"</formula>
    </cfRule>
  </conditionalFormatting>
  <conditionalFormatting sqref="C85:C89">
    <cfRule type="expression" dxfId="61" priority="350">
      <formula>$D85=0</formula>
    </cfRule>
  </conditionalFormatting>
  <conditionalFormatting sqref="C89">
    <cfRule type="expression" dxfId="60" priority="349">
      <formula>$D89=0</formula>
    </cfRule>
  </conditionalFormatting>
  <conditionalFormatting sqref="D85 D89">
    <cfRule type="expression" dxfId="59" priority="347">
      <formula>$D85=0</formula>
    </cfRule>
  </conditionalFormatting>
  <conditionalFormatting sqref="D89">
    <cfRule type="expression" dxfId="58" priority="346">
      <formula>$D89=0</formula>
    </cfRule>
  </conditionalFormatting>
  <conditionalFormatting sqref="D101">
    <cfRule type="expression" dxfId="57" priority="202">
      <formula>$D101=0</formula>
    </cfRule>
  </conditionalFormatting>
  <conditionalFormatting sqref="D114:D115">
    <cfRule type="expression" dxfId="56" priority="192">
      <formula>$D114=0</formula>
    </cfRule>
  </conditionalFormatting>
  <conditionalFormatting sqref="D115">
    <cfRule type="expression" dxfId="55" priority="191">
      <formula>$D115=0</formula>
    </cfRule>
  </conditionalFormatting>
  <conditionalFormatting sqref="E126:K126">
    <cfRule type="expression" dxfId="54" priority="174">
      <formula>$D126=0</formula>
    </cfRule>
  </conditionalFormatting>
  <conditionalFormatting sqref="C122:C126">
    <cfRule type="expression" dxfId="53" priority="173">
      <formula>$D122=0</formula>
    </cfRule>
  </conditionalFormatting>
  <conditionalFormatting sqref="C126">
    <cfRule type="expression" dxfId="52" priority="172">
      <formula>$D126=0</formula>
    </cfRule>
  </conditionalFormatting>
  <conditionalFormatting sqref="D136:D140">
    <cfRule type="expression" dxfId="51" priority="159">
      <formula>$D136=0</formula>
    </cfRule>
  </conditionalFormatting>
  <conditionalFormatting sqref="D140">
    <cfRule type="expression" dxfId="50" priority="158">
      <formula>$D140=0</formula>
    </cfRule>
  </conditionalFormatting>
  <conditionalFormatting sqref="C136:C140">
    <cfRule type="expression" dxfId="49" priority="162">
      <formula>$D136=0</formula>
    </cfRule>
  </conditionalFormatting>
  <conditionalFormatting sqref="C140">
    <cfRule type="expression" dxfId="48" priority="161">
      <formula>$D140=0</formula>
    </cfRule>
  </conditionalFormatting>
  <conditionalFormatting sqref="D150:D154">
    <cfRule type="expression" dxfId="47" priority="148">
      <formula>$D150=0</formula>
    </cfRule>
  </conditionalFormatting>
  <conditionalFormatting sqref="C150:C154">
    <cfRule type="expression" dxfId="46" priority="151">
      <formula>$D150=0</formula>
    </cfRule>
  </conditionalFormatting>
  <conditionalFormatting sqref="C154">
    <cfRule type="expression" dxfId="45" priority="150">
      <formula>$D154=0</formula>
    </cfRule>
  </conditionalFormatting>
  <conditionalFormatting sqref="C97:C101">
    <cfRule type="expression" dxfId="44" priority="206">
      <formula>$D97=0</formula>
    </cfRule>
  </conditionalFormatting>
  <conditionalFormatting sqref="C101">
    <cfRule type="expression" dxfId="43" priority="205">
      <formula>$D101=0</formula>
    </cfRule>
  </conditionalFormatting>
  <conditionalFormatting sqref="D97:D101">
    <cfRule type="expression" dxfId="42" priority="203">
      <formula>$D97=0</formula>
    </cfRule>
  </conditionalFormatting>
  <conditionalFormatting sqref="C111:C115">
    <cfRule type="expression" dxfId="41" priority="195">
      <formula>$D111=0</formula>
    </cfRule>
  </conditionalFormatting>
  <conditionalFormatting sqref="C115">
    <cfRule type="expression" dxfId="40" priority="194">
      <formula>$D115=0</formula>
    </cfRule>
  </conditionalFormatting>
  <conditionalFormatting sqref="D122:D126">
    <cfRule type="expression" dxfId="39" priority="170">
      <formula>$D122=0</formula>
    </cfRule>
  </conditionalFormatting>
  <conditionalFormatting sqref="D126">
    <cfRule type="expression" dxfId="38" priority="169">
      <formula>$D126=0</formula>
    </cfRule>
  </conditionalFormatting>
  <conditionalFormatting sqref="D154">
    <cfRule type="expression" dxfId="37" priority="147">
      <formula>$D154=0</formula>
    </cfRule>
  </conditionalFormatting>
  <conditionalFormatting sqref="E139:K140">
    <cfRule type="expression" dxfId="36" priority="103">
      <formula>$D139=0</formula>
    </cfRule>
  </conditionalFormatting>
  <conditionalFormatting sqref="E97:K97 E100:K101">
    <cfRule type="expression" dxfId="35" priority="116">
      <formula>$D97=0</formula>
    </cfRule>
  </conditionalFormatting>
  <conditionalFormatting sqref="F98:F99 I98:J99">
    <cfRule type="expression" dxfId="34" priority="115">
      <formula>$D98=0</formula>
    </cfRule>
  </conditionalFormatting>
  <conditionalFormatting sqref="K98:K99">
    <cfRule type="expression" dxfId="33" priority="113">
      <formula>$D98=0</formula>
    </cfRule>
  </conditionalFormatting>
  <conditionalFormatting sqref="E98:E99">
    <cfRule type="expression" dxfId="32" priority="112">
      <formula>$D98=0</formula>
    </cfRule>
  </conditionalFormatting>
  <conditionalFormatting sqref="G98:G99">
    <cfRule type="expression" dxfId="31" priority="111">
      <formula>$D98=0</formula>
    </cfRule>
  </conditionalFormatting>
  <conditionalFormatting sqref="H98:H99">
    <cfRule type="expression" dxfId="30" priority="110">
      <formula>$D98=0</formula>
    </cfRule>
  </conditionalFormatting>
  <conditionalFormatting sqref="E114:K115">
    <cfRule type="expression" dxfId="29" priority="109">
      <formula>$D114=0</formula>
    </cfRule>
  </conditionalFormatting>
  <conditionalFormatting sqref="E122:K125">
    <cfRule type="expression" dxfId="28" priority="105">
      <formula>$D122=0</formula>
    </cfRule>
  </conditionalFormatting>
  <conditionalFormatting sqref="E15">
    <cfRule type="colorScale" priority="93">
      <colorScale>
        <cfvo type="num" val="0"/>
        <cfvo type="num" val="1"/>
        <color rgb="FFF7ABAB"/>
        <color theme="9" tint="0.39997558519241921"/>
      </colorScale>
    </cfRule>
    <cfRule type="iconSet" priority="94">
      <iconSet iconSet="3Symbols">
        <cfvo type="percent" val="0"/>
        <cfvo type="num" val="0.33"/>
        <cfvo type="num" val="1"/>
      </iconSet>
    </cfRule>
  </conditionalFormatting>
  <conditionalFormatting sqref="E29">
    <cfRule type="colorScale" priority="89">
      <colorScale>
        <cfvo type="num" val="0"/>
        <cfvo type="num" val="1"/>
        <color rgb="FFF7ABAB"/>
        <color theme="9" tint="0.39997558519241921"/>
      </colorScale>
    </cfRule>
    <cfRule type="iconSet" priority="90">
      <iconSet iconSet="3Symbols">
        <cfvo type="percent" val="0"/>
        <cfvo type="num" val="0.33"/>
        <cfvo type="num" val="1"/>
      </iconSet>
    </cfRule>
  </conditionalFormatting>
  <conditionalFormatting sqref="E54">
    <cfRule type="colorScale" priority="81">
      <colorScale>
        <cfvo type="num" val="0"/>
        <cfvo type="num" val="1"/>
        <color rgb="FFF7ABAB"/>
        <color theme="9" tint="0.39997558519241921"/>
      </colorScale>
    </cfRule>
    <cfRule type="iconSet" priority="82">
      <iconSet iconSet="3Symbols">
        <cfvo type="percent" val="0"/>
        <cfvo type="num" val="0.33"/>
        <cfvo type="num" val="1"/>
      </iconSet>
    </cfRule>
  </conditionalFormatting>
  <conditionalFormatting sqref="E80">
    <cfRule type="colorScale" priority="73">
      <colorScale>
        <cfvo type="num" val="0"/>
        <cfvo type="num" val="1"/>
        <color rgb="FFF7ABAB"/>
        <color theme="9" tint="0.39997558519241921"/>
      </colorScale>
    </cfRule>
    <cfRule type="iconSet" priority="74">
      <iconSet iconSet="3Symbols">
        <cfvo type="percent" val="0"/>
        <cfvo type="num" val="0.33"/>
        <cfvo type="num" val="1"/>
      </iconSet>
    </cfRule>
  </conditionalFormatting>
  <conditionalFormatting sqref="E106">
    <cfRule type="colorScale" priority="39">
      <colorScale>
        <cfvo type="num" val="0"/>
        <cfvo type="num" val="1"/>
        <color rgb="FFF7ABAB"/>
        <color theme="9" tint="0.39997558519241921"/>
      </colorScale>
    </cfRule>
    <cfRule type="iconSet" priority="40">
      <iconSet iconSet="3Symbols">
        <cfvo type="percent" val="0"/>
        <cfvo type="num" val="0.33"/>
        <cfvo type="num" val="1"/>
      </iconSet>
    </cfRule>
  </conditionalFormatting>
  <conditionalFormatting sqref="E131">
    <cfRule type="colorScale" priority="33">
      <colorScale>
        <cfvo type="num" val="0"/>
        <cfvo type="num" val="1"/>
        <color rgb="FFF7ABAB"/>
        <color theme="9" tint="0.39997558519241921"/>
      </colorScale>
    </cfRule>
    <cfRule type="iconSet" priority="34">
      <iconSet iconSet="3Symbols">
        <cfvo type="percent" val="0"/>
        <cfvo type="num" val="0.33"/>
        <cfvo type="num" val="1"/>
      </iconSet>
    </cfRule>
  </conditionalFormatting>
  <conditionalFormatting sqref="E145">
    <cfRule type="colorScale" priority="31">
      <colorScale>
        <cfvo type="num" val="0"/>
        <cfvo type="num" val="1"/>
        <color rgb="FFF7ABAB"/>
        <color theme="9" tint="0.39997558519241921"/>
      </colorScale>
    </cfRule>
    <cfRule type="iconSet" priority="32">
      <iconSet iconSet="3Symbols">
        <cfvo type="percent" val="0"/>
        <cfvo type="num" val="0.33"/>
        <cfvo type="num" val="1"/>
      </iconSet>
    </cfRule>
  </conditionalFormatting>
  <conditionalFormatting sqref="E136:K138">
    <cfRule type="expression" dxfId="25" priority="27">
      <formula>$D136=0</formula>
    </cfRule>
  </conditionalFormatting>
  <conditionalFormatting sqref="E168:K168">
    <cfRule type="expression" dxfId="24" priority="18">
      <formula>$D168=0</formula>
    </cfRule>
  </conditionalFormatting>
  <conditionalFormatting sqref="D168">
    <cfRule type="expression" dxfId="22" priority="22">
      <formula>$D168=0</formula>
    </cfRule>
  </conditionalFormatting>
  <conditionalFormatting sqref="C164:C168">
    <cfRule type="expression" dxfId="21" priority="24">
      <formula>$D164=0</formula>
    </cfRule>
  </conditionalFormatting>
  <conditionalFormatting sqref="C168">
    <cfRule type="expression" dxfId="20" priority="23">
      <formula>$D168=0</formula>
    </cfRule>
  </conditionalFormatting>
  <conditionalFormatting sqref="D168">
    <cfRule type="expression" dxfId="19" priority="21">
      <formula>$D168=0</formula>
    </cfRule>
  </conditionalFormatting>
  <conditionalFormatting sqref="E159">
    <cfRule type="colorScale" priority="19">
      <colorScale>
        <cfvo type="num" val="0"/>
        <cfvo type="num" val="1"/>
        <color rgb="FFF7ABAB"/>
        <color theme="9" tint="0.39997558519241921"/>
      </colorScale>
    </cfRule>
    <cfRule type="iconSet" priority="20">
      <iconSet iconSet="3Symbols">
        <cfvo type="percent" val="0"/>
        <cfvo type="num" val="0.33"/>
        <cfvo type="num" val="1"/>
      </iconSet>
    </cfRule>
  </conditionalFormatting>
  <conditionalFormatting sqref="E166:K167">
    <cfRule type="expression" dxfId="17" priority="7">
      <formula>$D166=0</formula>
    </cfRule>
  </conditionalFormatting>
  <conditionalFormatting sqref="E85:K88">
    <cfRule type="expression" dxfId="14" priority="10">
      <formula>$D85=0</formula>
    </cfRule>
  </conditionalFormatting>
  <conditionalFormatting sqref="E150:K154">
    <cfRule type="expression" dxfId="13" priority="8">
      <formula>$D150=0</formula>
    </cfRule>
  </conditionalFormatting>
  <conditionalFormatting sqref="E164:K165">
    <cfRule type="expression" dxfId="12" priority="6">
      <formula>$D164=0</formula>
    </cfRule>
  </conditionalFormatting>
  <conditionalFormatting sqref="D35:D37">
    <cfRule type="expression" dxfId="11" priority="5">
      <formula>$D35=0</formula>
    </cfRule>
  </conditionalFormatting>
  <conditionalFormatting sqref="E111:K113">
    <cfRule type="expression" dxfId="9" priority="9">
      <formula>$D111=0</formula>
    </cfRule>
  </conditionalFormatting>
  <conditionalFormatting sqref="D167">
    <cfRule type="expression" dxfId="8" priority="1">
      <formula>$D167=0</formula>
    </cfRule>
  </conditionalFormatting>
  <conditionalFormatting sqref="D86:D88">
    <cfRule type="expression" dxfId="3" priority="4">
      <formula>$D86=0</formula>
    </cfRule>
  </conditionalFormatting>
  <conditionalFormatting sqref="D111:D113">
    <cfRule type="expression" dxfId="2" priority="3">
      <formula>$D111=0</formula>
    </cfRule>
  </conditionalFormatting>
  <conditionalFormatting sqref="D164:D167">
    <cfRule type="expression" dxfId="1" priority="2">
      <formula>$D164=0</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5510B9-53DF-4511-B098-84E084058791}">
  <sheetPr>
    <tabColor rgb="FFFFC000"/>
  </sheetPr>
  <dimension ref="A1:AU80"/>
  <sheetViews>
    <sheetView zoomScale="40" zoomScaleNormal="40" workbookViewId="0">
      <selection activeCell="D29" sqref="D29"/>
    </sheetView>
  </sheetViews>
  <sheetFormatPr defaultColWidth="8.6328125" defaultRowHeight="14.5" x14ac:dyDescent="0.35"/>
  <cols>
    <col min="1" max="1" width="42.54296875" style="108" bestFit="1" customWidth="1"/>
    <col min="2" max="8" width="18.08984375" style="108" customWidth="1"/>
    <col min="9" max="10" width="8.6328125" style="108"/>
    <col min="11" max="11" width="28.08984375" style="108" bestFit="1" customWidth="1"/>
    <col min="12" max="18" width="14.08984375" style="108" customWidth="1"/>
    <col min="19" max="20" width="8.6328125" style="108"/>
    <col min="21" max="21" width="28.08984375" style="108" bestFit="1" customWidth="1"/>
    <col min="22" max="28" width="17" style="108" customWidth="1"/>
    <col min="29" max="29" width="8.6328125" style="108"/>
    <col min="30" max="30" width="28.08984375" style="108" bestFit="1" customWidth="1"/>
    <col min="31" max="37" width="17.453125" style="108" customWidth="1"/>
    <col min="38" max="38" width="8.6328125" style="108"/>
    <col min="39" max="39" width="28.08984375" style="108" bestFit="1" customWidth="1"/>
    <col min="40" max="46" width="16.453125" style="108" customWidth="1"/>
    <col min="47" max="16384" width="8.6328125" style="108"/>
  </cols>
  <sheetData>
    <row r="1" spans="1:46" ht="21" x14ac:dyDescent="0.5">
      <c r="A1" s="107" t="s">
        <v>435</v>
      </c>
    </row>
    <row r="3" spans="1:46" s="109" customFormat="1" x14ac:dyDescent="0.35">
      <c r="A3" s="109" t="s">
        <v>436</v>
      </c>
    </row>
    <row r="5" spans="1:46" x14ac:dyDescent="0.35">
      <c r="A5" s="108" t="s">
        <v>437</v>
      </c>
    </row>
    <row r="6" spans="1:46" x14ac:dyDescent="0.35">
      <c r="A6" s="110" t="s">
        <v>438</v>
      </c>
      <c r="K6" s="111" t="s">
        <v>439</v>
      </c>
      <c r="U6" s="112" t="s">
        <v>440</v>
      </c>
      <c r="AD6" s="113" t="s">
        <v>441</v>
      </c>
      <c r="AM6" s="114" t="s">
        <v>442</v>
      </c>
    </row>
    <row r="7" spans="1:46" ht="43.5" x14ac:dyDescent="0.35">
      <c r="A7" s="115"/>
      <c r="B7" s="116" t="s">
        <v>414</v>
      </c>
      <c r="C7" s="116" t="s">
        <v>415</v>
      </c>
      <c r="D7" s="116" t="s">
        <v>416</v>
      </c>
      <c r="E7" s="116" t="s">
        <v>417</v>
      </c>
      <c r="F7" s="116" t="s">
        <v>443</v>
      </c>
      <c r="G7" s="116" t="s">
        <v>444</v>
      </c>
      <c r="H7" s="116" t="s">
        <v>445</v>
      </c>
      <c r="K7" s="115"/>
      <c r="L7" s="116" t="s">
        <v>414</v>
      </c>
      <c r="M7" s="116" t="s">
        <v>415</v>
      </c>
      <c r="N7" s="116" t="s">
        <v>416</v>
      </c>
      <c r="O7" s="116" t="s">
        <v>417</v>
      </c>
      <c r="P7" s="116" t="s">
        <v>443</v>
      </c>
      <c r="Q7" s="116" t="s">
        <v>444</v>
      </c>
      <c r="R7" s="116" t="s">
        <v>445</v>
      </c>
      <c r="U7" s="115"/>
      <c r="V7" s="116" t="s">
        <v>414</v>
      </c>
      <c r="W7" s="116" t="s">
        <v>415</v>
      </c>
      <c r="X7" s="116" t="s">
        <v>416</v>
      </c>
      <c r="Y7" s="116" t="s">
        <v>417</v>
      </c>
      <c r="Z7" s="116" t="s">
        <v>443</v>
      </c>
      <c r="AA7" s="116" t="s">
        <v>444</v>
      </c>
      <c r="AB7" s="116" t="s">
        <v>445</v>
      </c>
      <c r="AD7" s="115"/>
      <c r="AE7" s="116" t="s">
        <v>414</v>
      </c>
      <c r="AF7" s="116" t="s">
        <v>415</v>
      </c>
      <c r="AG7" s="116" t="s">
        <v>416</v>
      </c>
      <c r="AH7" s="116" t="s">
        <v>417</v>
      </c>
      <c r="AI7" s="116" t="s">
        <v>443</v>
      </c>
      <c r="AJ7" s="116" t="s">
        <v>419</v>
      </c>
      <c r="AK7" s="116" t="s">
        <v>420</v>
      </c>
      <c r="AM7" s="115"/>
      <c r="AN7" s="116" t="s">
        <v>414</v>
      </c>
      <c r="AO7" s="116" t="s">
        <v>415</v>
      </c>
      <c r="AP7" s="116" t="s">
        <v>416</v>
      </c>
      <c r="AQ7" s="116" t="s">
        <v>417</v>
      </c>
      <c r="AR7" s="116" t="s">
        <v>443</v>
      </c>
      <c r="AS7" s="116" t="s">
        <v>444</v>
      </c>
      <c r="AT7" s="116" t="s">
        <v>445</v>
      </c>
    </row>
    <row r="8" spans="1:46" x14ac:dyDescent="0.35">
      <c r="A8" s="117" t="s">
        <v>446</v>
      </c>
      <c r="B8" s="118">
        <v>0.29909051060820763</v>
      </c>
      <c r="C8" s="118">
        <v>0.42672888519379165</v>
      </c>
      <c r="D8" s="119">
        <v>0.16</v>
      </c>
      <c r="E8" s="120">
        <v>0.1</v>
      </c>
      <c r="F8" s="120">
        <v>0.2</v>
      </c>
      <c r="G8" s="118">
        <v>0.31459707154419003</v>
      </c>
      <c r="H8" s="119">
        <v>0.1142857142857143</v>
      </c>
      <c r="K8" s="117" t="s">
        <v>446</v>
      </c>
      <c r="L8" s="118">
        <v>0.33966801518625572</v>
      </c>
      <c r="M8" s="118">
        <v>0.45721599300532823</v>
      </c>
      <c r="N8" s="119">
        <v>0.16</v>
      </c>
      <c r="O8" s="120">
        <v>0.1</v>
      </c>
      <c r="P8" s="120">
        <v>0.2</v>
      </c>
      <c r="Q8" s="118">
        <v>0.34643472948635995</v>
      </c>
      <c r="R8" s="119">
        <v>0.1142857142857143</v>
      </c>
      <c r="U8" s="117" t="s">
        <v>446</v>
      </c>
      <c r="V8" s="118">
        <v>0.31666404132677284</v>
      </c>
      <c r="W8" s="118">
        <v>0.37624325614325616</v>
      </c>
      <c r="X8" s="119">
        <v>0.16</v>
      </c>
      <c r="Y8" s="120">
        <v>0.1</v>
      </c>
      <c r="Z8" s="120">
        <v>0.2</v>
      </c>
      <c r="AA8" s="118">
        <v>0.32840465208730718</v>
      </c>
      <c r="AB8" s="119">
        <v>0.1142857142857143</v>
      </c>
      <c r="AD8" s="117" t="s">
        <v>446</v>
      </c>
      <c r="AE8" s="118">
        <v>0.30382975830612241</v>
      </c>
      <c r="AF8" s="118">
        <v>0.4117192774372837</v>
      </c>
      <c r="AG8" s="119">
        <v>0.16</v>
      </c>
      <c r="AH8" s="120">
        <v>0.1</v>
      </c>
      <c r="AI8" s="120">
        <v>0.2</v>
      </c>
      <c r="AJ8" s="118">
        <v>0.30636313934144993</v>
      </c>
      <c r="AK8" s="119">
        <v>0.1142857142857143</v>
      </c>
      <c r="AM8" s="117" t="s">
        <v>446</v>
      </c>
      <c r="AN8" s="118">
        <v>0.20620538931345136</v>
      </c>
      <c r="AO8" s="118">
        <v>0.24438245127558195</v>
      </c>
      <c r="AP8" s="119">
        <v>0.16</v>
      </c>
      <c r="AQ8" s="120">
        <v>0.1</v>
      </c>
      <c r="AR8" s="120">
        <v>0.2</v>
      </c>
      <c r="AS8" s="118">
        <v>0.208709733468151</v>
      </c>
      <c r="AT8" s="119">
        <v>0.1142857142857143</v>
      </c>
    </row>
    <row r="9" spans="1:46" x14ac:dyDescent="0.35">
      <c r="A9" s="117" t="s">
        <v>447</v>
      </c>
      <c r="B9" s="118">
        <v>9.280526496494701E-2</v>
      </c>
      <c r="C9" s="118">
        <v>0.13241037697275412</v>
      </c>
      <c r="D9" s="119">
        <v>0</v>
      </c>
      <c r="E9" s="120">
        <v>0.1</v>
      </c>
      <c r="F9" s="120">
        <v>0</v>
      </c>
      <c r="G9" s="118">
        <v>9.7616820147465241E-2</v>
      </c>
      <c r="H9" s="119">
        <v>0.1142857142857143</v>
      </c>
      <c r="K9" s="117" t="s">
        <v>447</v>
      </c>
      <c r="L9" s="118">
        <v>7.6210440038600072E-2</v>
      </c>
      <c r="M9" s="118">
        <v>0.10258437786823887</v>
      </c>
      <c r="N9" s="119">
        <v>0</v>
      </c>
      <c r="O9" s="120">
        <v>0.1</v>
      </c>
      <c r="P9" s="120">
        <v>0</v>
      </c>
      <c r="Q9" s="118">
        <v>7.7728670343987102E-2</v>
      </c>
      <c r="R9" s="119">
        <v>0.1142857142857143</v>
      </c>
      <c r="U9" s="117" t="s">
        <v>447</v>
      </c>
      <c r="V9" s="118">
        <v>9.9794349364437998E-2</v>
      </c>
      <c r="W9" s="118">
        <v>0.11857030180079171</v>
      </c>
      <c r="X9" s="119">
        <v>0</v>
      </c>
      <c r="Y9" s="120">
        <v>0.1</v>
      </c>
      <c r="Z9" s="120">
        <v>0</v>
      </c>
      <c r="AA9" s="118">
        <v>0.1034943167086291</v>
      </c>
      <c r="AB9" s="119">
        <v>0.1142857142857143</v>
      </c>
      <c r="AD9" s="117" t="s">
        <v>447</v>
      </c>
      <c r="AE9" s="118">
        <v>0.13927680230336117</v>
      </c>
      <c r="AF9" s="118">
        <v>0.18873379858446793</v>
      </c>
      <c r="AG9" s="119">
        <v>0</v>
      </c>
      <c r="AH9" s="120">
        <v>0.1</v>
      </c>
      <c r="AI9" s="120">
        <v>0</v>
      </c>
      <c r="AJ9" s="118">
        <v>0.14043811451841054</v>
      </c>
      <c r="AK9" s="119">
        <v>0.1142857142857143</v>
      </c>
      <c r="AM9" s="117" t="s">
        <v>447</v>
      </c>
      <c r="AN9" s="118">
        <v>5.8031811648561249E-2</v>
      </c>
      <c r="AO9" s="118">
        <v>6.8775876468875285E-2</v>
      </c>
      <c r="AP9" s="119">
        <v>0</v>
      </c>
      <c r="AQ9" s="120">
        <v>0.1</v>
      </c>
      <c r="AR9" s="120">
        <v>0</v>
      </c>
      <c r="AS9" s="118">
        <v>5.8736602288478934E-2</v>
      </c>
      <c r="AT9" s="119">
        <v>0.1142857142857143</v>
      </c>
    </row>
    <row r="10" spans="1:46" x14ac:dyDescent="0.35">
      <c r="A10" s="117" t="s">
        <v>448</v>
      </c>
      <c r="B10" s="118">
        <v>0</v>
      </c>
      <c r="C10" s="118">
        <v>0</v>
      </c>
      <c r="D10" s="119">
        <v>0.16</v>
      </c>
      <c r="E10" s="120">
        <v>0.1</v>
      </c>
      <c r="F10" s="119">
        <v>0.2</v>
      </c>
      <c r="G10" s="118">
        <v>0</v>
      </c>
      <c r="H10" s="119">
        <v>0.1142857142857143</v>
      </c>
      <c r="K10" s="117" t="s">
        <v>448</v>
      </c>
      <c r="L10" s="118">
        <v>3.0389312230032446E-2</v>
      </c>
      <c r="M10" s="118">
        <v>4.0906058112019354E-2</v>
      </c>
      <c r="N10" s="119">
        <v>0.16</v>
      </c>
      <c r="O10" s="120">
        <v>0.1</v>
      </c>
      <c r="P10" s="119">
        <v>0.2</v>
      </c>
      <c r="Q10" s="118">
        <v>3.099471451827714E-2</v>
      </c>
      <c r="R10" s="119">
        <v>0.1142857142857143</v>
      </c>
      <c r="U10" s="117" t="s">
        <v>448</v>
      </c>
      <c r="V10" s="118">
        <v>6.8808754530008662E-2</v>
      </c>
      <c r="W10" s="118">
        <v>8.1754877336442544E-2</v>
      </c>
      <c r="X10" s="119">
        <v>0.16</v>
      </c>
      <c r="Y10" s="120">
        <v>0.1</v>
      </c>
      <c r="Z10" s="120">
        <v>0.2</v>
      </c>
      <c r="AA10" s="118">
        <v>7.1359902429432895E-2</v>
      </c>
      <c r="AB10" s="119">
        <v>0.1142857142857143</v>
      </c>
      <c r="AD10" s="117" t="s">
        <v>448</v>
      </c>
      <c r="AE10" s="118">
        <v>0</v>
      </c>
      <c r="AF10" s="118">
        <v>0</v>
      </c>
      <c r="AG10" s="119">
        <v>0.16</v>
      </c>
      <c r="AH10" s="120">
        <v>0.1</v>
      </c>
      <c r="AI10" s="119">
        <v>0.2</v>
      </c>
      <c r="AJ10" s="118">
        <v>0</v>
      </c>
      <c r="AK10" s="119">
        <v>0.1142857142857143</v>
      </c>
      <c r="AM10" s="117" t="s">
        <v>448</v>
      </c>
      <c r="AN10" s="118">
        <v>0.14659273540492343</v>
      </c>
      <c r="AO10" s="118">
        <v>0.17373305390671004</v>
      </c>
      <c r="AP10" s="119">
        <v>0.16</v>
      </c>
      <c r="AQ10" s="120">
        <v>0.1</v>
      </c>
      <c r="AR10" s="119">
        <v>0.2</v>
      </c>
      <c r="AS10" s="118">
        <v>0.14837308974607352</v>
      </c>
      <c r="AT10" s="119">
        <v>0.1142857142857143</v>
      </c>
    </row>
    <row r="11" spans="1:46" x14ac:dyDescent="0.35">
      <c r="A11" s="117" t="s">
        <v>210</v>
      </c>
      <c r="B11" s="118">
        <v>0.18736394731088063</v>
      </c>
      <c r="C11" s="118">
        <v>0</v>
      </c>
      <c r="D11" s="119">
        <v>0.16</v>
      </c>
      <c r="E11" s="120">
        <v>0.1</v>
      </c>
      <c r="F11" s="119">
        <v>0.2</v>
      </c>
      <c r="G11" s="118">
        <v>0.19707796485117043</v>
      </c>
      <c r="H11" s="119">
        <v>0.1142857142857143</v>
      </c>
      <c r="K11" s="117" t="s">
        <v>210</v>
      </c>
      <c r="L11" s="118">
        <v>0.17817197539535312</v>
      </c>
      <c r="M11" s="118">
        <v>0</v>
      </c>
      <c r="N11" s="119">
        <v>0.16</v>
      </c>
      <c r="O11" s="120">
        <v>0.1</v>
      </c>
      <c r="P11" s="119">
        <v>0.2</v>
      </c>
      <c r="Q11" s="118">
        <v>0.18172143781124897</v>
      </c>
      <c r="R11" s="119">
        <v>0.1142857142857143</v>
      </c>
      <c r="U11" s="117" t="s">
        <v>210</v>
      </c>
      <c r="V11" s="118">
        <v>9.1951853287762828E-2</v>
      </c>
      <c r="W11" s="118">
        <v>0</v>
      </c>
      <c r="X11" s="119">
        <v>0.16</v>
      </c>
      <c r="Y11" s="120">
        <v>0.1</v>
      </c>
      <c r="Z11" s="119">
        <v>0.2</v>
      </c>
      <c r="AA11" s="118">
        <v>9.5361052872401958E-2</v>
      </c>
      <c r="AB11" s="119">
        <v>0.1142857142857143</v>
      </c>
      <c r="AD11" s="117" t="s">
        <v>210</v>
      </c>
      <c r="AE11" s="118">
        <v>0.19033282838356866</v>
      </c>
      <c r="AF11" s="118">
        <v>0</v>
      </c>
      <c r="AG11" s="119">
        <v>0.16</v>
      </c>
      <c r="AH11" s="120">
        <v>0.1</v>
      </c>
      <c r="AI11" s="119">
        <v>0.2</v>
      </c>
      <c r="AJ11" s="118">
        <v>0.19191985389586674</v>
      </c>
      <c r="AK11" s="119">
        <v>0.1142857142857143</v>
      </c>
      <c r="AM11" s="117" t="s">
        <v>210</v>
      </c>
      <c r="AN11" s="118">
        <v>0.10816450153836006</v>
      </c>
      <c r="AO11" s="118">
        <v>0</v>
      </c>
      <c r="AP11" s="119">
        <v>0.16</v>
      </c>
      <c r="AQ11" s="120">
        <v>0.1</v>
      </c>
      <c r="AR11" s="119">
        <v>0.2</v>
      </c>
      <c r="AS11" s="118">
        <v>0.10947814876201156</v>
      </c>
      <c r="AT11" s="119">
        <v>0.1142857142857143</v>
      </c>
    </row>
    <row r="12" spans="1:46" x14ac:dyDescent="0.35">
      <c r="A12" s="117" t="s">
        <v>254</v>
      </c>
      <c r="B12" s="118">
        <v>3.6967669930624905E-2</v>
      </c>
      <c r="C12" s="118">
        <v>0</v>
      </c>
      <c r="D12" s="119">
        <v>0.16</v>
      </c>
      <c r="E12" s="120">
        <v>0.1</v>
      </c>
      <c r="F12" s="119">
        <v>0</v>
      </c>
      <c r="G12" s="118">
        <v>0</v>
      </c>
      <c r="H12" s="119">
        <v>0</v>
      </c>
      <c r="K12" s="117" t="s">
        <v>254</v>
      </c>
      <c r="L12" s="118">
        <v>1.4649327255967298E-2</v>
      </c>
      <c r="M12" s="118">
        <v>0</v>
      </c>
      <c r="N12" s="119">
        <v>0.16</v>
      </c>
      <c r="O12" s="120">
        <v>0.1</v>
      </c>
      <c r="P12" s="119">
        <v>0</v>
      </c>
      <c r="Q12" s="118">
        <v>0</v>
      </c>
      <c r="R12" s="119">
        <v>0</v>
      </c>
      <c r="U12" s="117" t="s">
        <v>254</v>
      </c>
      <c r="V12" s="118">
        <v>2.681282988664787E-2</v>
      </c>
      <c r="W12" s="118">
        <v>0</v>
      </c>
      <c r="X12" s="119">
        <v>0.16</v>
      </c>
      <c r="Y12" s="120">
        <v>0.1</v>
      </c>
      <c r="Z12" s="119">
        <v>0</v>
      </c>
      <c r="AA12" s="118">
        <v>0</v>
      </c>
      <c r="AB12" s="119">
        <v>0</v>
      </c>
      <c r="AD12" s="117" t="s">
        <v>254</v>
      </c>
      <c r="AE12" s="118">
        <v>6.2019072548346373E-3</v>
      </c>
      <c r="AF12" s="118">
        <v>0</v>
      </c>
      <c r="AG12" s="119">
        <v>0.16</v>
      </c>
      <c r="AH12" s="120">
        <v>0.1</v>
      </c>
      <c r="AI12" s="119">
        <v>0</v>
      </c>
      <c r="AJ12" s="118">
        <v>0</v>
      </c>
      <c r="AK12" s="119">
        <v>0</v>
      </c>
      <c r="AM12" s="117" t="s">
        <v>254</v>
      </c>
      <c r="AN12" s="118">
        <v>8.9993795919984937E-3</v>
      </c>
      <c r="AO12" s="118">
        <v>0</v>
      </c>
      <c r="AP12" s="119">
        <v>0.16</v>
      </c>
      <c r="AQ12" s="120">
        <v>0.1</v>
      </c>
      <c r="AR12" s="119">
        <v>0</v>
      </c>
      <c r="AS12" s="118">
        <v>0</v>
      </c>
      <c r="AT12" s="119">
        <v>0</v>
      </c>
    </row>
    <row r="13" spans="1:46" x14ac:dyDescent="0.35">
      <c r="A13" s="117" t="s">
        <v>449</v>
      </c>
      <c r="B13" s="118">
        <v>0.13377260718533987</v>
      </c>
      <c r="C13" s="118">
        <v>0.19086073783345425</v>
      </c>
      <c r="D13" s="119">
        <v>0</v>
      </c>
      <c r="E13" s="120">
        <v>0.1</v>
      </c>
      <c r="F13" s="119">
        <v>0</v>
      </c>
      <c r="G13" s="118">
        <v>0.14070814345717431</v>
      </c>
      <c r="H13" s="119">
        <v>0.1142857142857143</v>
      </c>
      <c r="K13" s="117" t="s">
        <v>449</v>
      </c>
      <c r="L13" s="118">
        <v>0.11091092989379135</v>
      </c>
      <c r="M13" s="118">
        <v>0.14929357101441351</v>
      </c>
      <c r="N13" s="119">
        <v>0</v>
      </c>
      <c r="O13" s="120">
        <v>0.1</v>
      </c>
      <c r="P13" s="119">
        <v>0</v>
      </c>
      <c r="Q13" s="118">
        <v>0.1131204478401268</v>
      </c>
      <c r="R13" s="119">
        <v>0.1142857142857143</v>
      </c>
      <c r="U13" s="117" t="s">
        <v>449</v>
      </c>
      <c r="V13" s="118">
        <v>0.14596817160436978</v>
      </c>
      <c r="W13" s="118">
        <v>0.17343156471950957</v>
      </c>
      <c r="X13" s="119">
        <v>0</v>
      </c>
      <c r="Y13" s="120">
        <v>0.1</v>
      </c>
      <c r="Z13" s="119">
        <v>0</v>
      </c>
      <c r="AA13" s="118">
        <v>0.15138007590222885</v>
      </c>
      <c r="AB13" s="119">
        <v>0.1142857142857143</v>
      </c>
      <c r="AD13" s="117" t="s">
        <v>449</v>
      </c>
      <c r="AE13" s="118">
        <v>0.11035870375211314</v>
      </c>
      <c r="AF13" s="118">
        <v>0.1495469239782484</v>
      </c>
      <c r="AG13" s="119">
        <v>0</v>
      </c>
      <c r="AH13" s="120">
        <v>0.1</v>
      </c>
      <c r="AI13" s="119">
        <v>0</v>
      </c>
      <c r="AJ13" s="118">
        <v>0.11127889224427276</v>
      </c>
      <c r="AK13" s="119">
        <v>0.1142857142857143</v>
      </c>
      <c r="AM13" s="117" t="s">
        <v>449</v>
      </c>
      <c r="AN13" s="118">
        <v>0.2220061825027054</v>
      </c>
      <c r="AO13" s="118">
        <v>0.26310861834883276</v>
      </c>
      <c r="AP13" s="119">
        <v>0</v>
      </c>
      <c r="AQ13" s="120">
        <v>0.1</v>
      </c>
      <c r="AR13" s="119">
        <v>0</v>
      </c>
      <c r="AS13" s="118">
        <v>0.22470242573528496</v>
      </c>
      <c r="AT13" s="119">
        <v>0.1142857142857143</v>
      </c>
    </row>
    <row r="14" spans="1:46" x14ac:dyDescent="0.35">
      <c r="A14" s="117" t="s">
        <v>450</v>
      </c>
      <c r="B14" s="120">
        <v>0.05</v>
      </c>
      <c r="C14" s="120">
        <v>0</v>
      </c>
      <c r="D14" s="119">
        <v>0.16</v>
      </c>
      <c r="E14" s="120">
        <v>0.1</v>
      </c>
      <c r="F14" s="119">
        <v>0.2</v>
      </c>
      <c r="G14" s="120">
        <v>0.05</v>
      </c>
      <c r="H14" s="119">
        <v>0.1142857142857143</v>
      </c>
      <c r="K14" s="117" t="s">
        <v>450</v>
      </c>
      <c r="L14" s="120">
        <v>0.05</v>
      </c>
      <c r="M14" s="120">
        <v>0</v>
      </c>
      <c r="N14" s="119">
        <v>0.16</v>
      </c>
      <c r="O14" s="120">
        <v>0.1</v>
      </c>
      <c r="P14" s="119">
        <v>0.2</v>
      </c>
      <c r="Q14" s="120">
        <v>0.05</v>
      </c>
      <c r="R14" s="119">
        <v>0.1142857142857143</v>
      </c>
      <c r="U14" s="117" t="s">
        <v>450</v>
      </c>
      <c r="V14" s="120">
        <v>0.05</v>
      </c>
      <c r="W14" s="120">
        <v>0</v>
      </c>
      <c r="X14" s="119">
        <v>0.16</v>
      </c>
      <c r="Y14" s="120">
        <v>0.1</v>
      </c>
      <c r="Z14" s="119">
        <v>0.2</v>
      </c>
      <c r="AA14" s="120">
        <v>0.05</v>
      </c>
      <c r="AB14" s="119">
        <v>0.1142857142857143</v>
      </c>
      <c r="AD14" s="117" t="s">
        <v>450</v>
      </c>
      <c r="AE14" s="120">
        <v>0.05</v>
      </c>
      <c r="AF14" s="120">
        <v>0</v>
      </c>
      <c r="AG14" s="119">
        <v>0.16</v>
      </c>
      <c r="AH14" s="120">
        <v>0.1</v>
      </c>
      <c r="AI14" s="119">
        <v>0.2</v>
      </c>
      <c r="AJ14" s="120">
        <v>0.05</v>
      </c>
      <c r="AK14" s="119">
        <v>0.1142857142857143</v>
      </c>
      <c r="AM14" s="117" t="s">
        <v>450</v>
      </c>
      <c r="AN14" s="120">
        <v>0.05</v>
      </c>
      <c r="AO14" s="120">
        <v>0</v>
      </c>
      <c r="AP14" s="119">
        <v>0.16</v>
      </c>
      <c r="AQ14" s="120">
        <v>0.1</v>
      </c>
      <c r="AR14" s="119">
        <v>0.2</v>
      </c>
      <c r="AS14" s="120">
        <v>0.05</v>
      </c>
      <c r="AT14" s="119">
        <v>0.1142857142857143</v>
      </c>
    </row>
    <row r="15" spans="1:46" x14ac:dyDescent="0.35">
      <c r="A15" s="117" t="s">
        <v>451</v>
      </c>
      <c r="B15" s="120">
        <v>0</v>
      </c>
      <c r="C15" s="120">
        <v>0.05</v>
      </c>
      <c r="D15" s="120">
        <v>0</v>
      </c>
      <c r="E15" s="120">
        <v>0.1</v>
      </c>
      <c r="F15" s="119">
        <v>0</v>
      </c>
      <c r="G15" s="120">
        <v>0</v>
      </c>
      <c r="H15" s="119">
        <v>0.1142857142857143</v>
      </c>
      <c r="K15" s="117" t="s">
        <v>451</v>
      </c>
      <c r="L15" s="120">
        <v>0</v>
      </c>
      <c r="M15" s="120">
        <v>0.05</v>
      </c>
      <c r="N15" s="120">
        <v>0</v>
      </c>
      <c r="O15" s="120">
        <v>0.1</v>
      </c>
      <c r="P15" s="119">
        <v>0</v>
      </c>
      <c r="Q15" s="120">
        <v>0</v>
      </c>
      <c r="R15" s="119">
        <v>0.1142857142857143</v>
      </c>
      <c r="U15" s="117" t="s">
        <v>451</v>
      </c>
      <c r="V15" s="120">
        <v>0</v>
      </c>
      <c r="W15" s="120">
        <v>0.05</v>
      </c>
      <c r="X15" s="120">
        <v>0</v>
      </c>
      <c r="Y15" s="120">
        <v>0.1</v>
      </c>
      <c r="Z15" s="120">
        <v>0</v>
      </c>
      <c r="AA15" s="120">
        <v>0</v>
      </c>
      <c r="AB15" s="119">
        <v>0.1142857142857143</v>
      </c>
      <c r="AD15" s="117" t="s">
        <v>451</v>
      </c>
      <c r="AE15" s="120">
        <v>0</v>
      </c>
      <c r="AF15" s="120">
        <v>0.05</v>
      </c>
      <c r="AG15" s="120">
        <v>0</v>
      </c>
      <c r="AH15" s="120">
        <v>0.1</v>
      </c>
      <c r="AI15" s="119">
        <v>0</v>
      </c>
      <c r="AJ15" s="120">
        <v>0</v>
      </c>
      <c r="AK15" s="119">
        <v>0.1142857142857143</v>
      </c>
      <c r="AM15" s="117" t="s">
        <v>451</v>
      </c>
      <c r="AN15" s="120">
        <v>0</v>
      </c>
      <c r="AO15" s="120">
        <v>0.05</v>
      </c>
      <c r="AP15" s="120">
        <v>0</v>
      </c>
      <c r="AQ15" s="120">
        <v>0.1</v>
      </c>
      <c r="AR15" s="119">
        <v>0</v>
      </c>
      <c r="AS15" s="120">
        <v>0</v>
      </c>
      <c r="AT15" s="119">
        <v>0.1142857142857143</v>
      </c>
    </row>
    <row r="16" spans="1:46" x14ac:dyDescent="0.35">
      <c r="A16" s="117" t="s">
        <v>452</v>
      </c>
      <c r="B16" s="120">
        <v>0.2</v>
      </c>
      <c r="C16" s="120">
        <v>0.2</v>
      </c>
      <c r="D16" s="120">
        <v>0.2</v>
      </c>
      <c r="E16" s="120">
        <v>0.2</v>
      </c>
      <c r="F16" s="119">
        <v>0.2</v>
      </c>
      <c r="G16" s="120">
        <v>0.2</v>
      </c>
      <c r="H16" s="120">
        <v>0.2</v>
      </c>
      <c r="K16" s="117" t="s">
        <v>452</v>
      </c>
      <c r="L16" s="120">
        <v>0.2</v>
      </c>
      <c r="M16" s="120">
        <v>0.2</v>
      </c>
      <c r="N16" s="120">
        <v>0.2</v>
      </c>
      <c r="O16" s="120">
        <v>0.2</v>
      </c>
      <c r="P16" s="120">
        <v>0.2</v>
      </c>
      <c r="Q16" s="120">
        <v>0.2</v>
      </c>
      <c r="R16" s="120">
        <v>0.2</v>
      </c>
      <c r="U16" s="117" t="s">
        <v>452</v>
      </c>
      <c r="V16" s="120">
        <v>0.2</v>
      </c>
      <c r="W16" s="120">
        <v>0.2</v>
      </c>
      <c r="X16" s="120">
        <v>0.2</v>
      </c>
      <c r="Y16" s="120">
        <v>0.2</v>
      </c>
      <c r="Z16" s="120">
        <v>0.2</v>
      </c>
      <c r="AA16" s="120">
        <v>0.2</v>
      </c>
      <c r="AB16" s="120">
        <v>0.2</v>
      </c>
      <c r="AD16" s="117" t="s">
        <v>452</v>
      </c>
      <c r="AE16" s="120">
        <v>0.2</v>
      </c>
      <c r="AF16" s="120">
        <v>0.2</v>
      </c>
      <c r="AG16" s="120">
        <v>0.2</v>
      </c>
      <c r="AH16" s="120">
        <v>0.2</v>
      </c>
      <c r="AI16" s="119">
        <v>0.2</v>
      </c>
      <c r="AJ16" s="120">
        <v>0.2</v>
      </c>
      <c r="AK16" s="120">
        <v>0.2</v>
      </c>
      <c r="AM16" s="117" t="s">
        <v>452</v>
      </c>
      <c r="AN16" s="120">
        <v>0.2</v>
      </c>
      <c r="AO16" s="120">
        <v>0.2</v>
      </c>
      <c r="AP16" s="120">
        <v>0.2</v>
      </c>
      <c r="AQ16" s="120">
        <v>0.2</v>
      </c>
      <c r="AR16" s="120">
        <v>0.2</v>
      </c>
      <c r="AS16" s="120">
        <v>0.2</v>
      </c>
      <c r="AT16" s="120">
        <v>0.2</v>
      </c>
    </row>
    <row r="17" spans="1:47" x14ac:dyDescent="0.35">
      <c r="A17" s="121"/>
      <c r="B17" s="122">
        <v>1.0000000000000002</v>
      </c>
      <c r="C17" s="122">
        <v>1</v>
      </c>
      <c r="D17" s="122">
        <v>1</v>
      </c>
      <c r="E17" s="122">
        <v>1</v>
      </c>
      <c r="F17" s="122">
        <v>1</v>
      </c>
      <c r="G17" s="122">
        <v>1</v>
      </c>
      <c r="H17" s="122">
        <v>1.0000000000000002</v>
      </c>
      <c r="K17" s="121"/>
      <c r="L17" s="122">
        <v>1</v>
      </c>
      <c r="M17" s="122">
        <v>1</v>
      </c>
      <c r="N17" s="122">
        <v>1</v>
      </c>
      <c r="O17" s="122">
        <v>1</v>
      </c>
      <c r="P17" s="122">
        <v>1</v>
      </c>
      <c r="Q17" s="122">
        <v>1</v>
      </c>
      <c r="R17" s="122">
        <v>1.0000000000000002</v>
      </c>
      <c r="U17" s="121"/>
      <c r="V17" s="122">
        <v>1</v>
      </c>
      <c r="W17" s="122">
        <v>1</v>
      </c>
      <c r="X17" s="122">
        <v>1</v>
      </c>
      <c r="Y17" s="122">
        <v>1</v>
      </c>
      <c r="Z17" s="122">
        <v>1</v>
      </c>
      <c r="AA17" s="122">
        <v>1</v>
      </c>
      <c r="AB17" s="122">
        <v>1.0000000000000002</v>
      </c>
      <c r="AD17" s="121"/>
      <c r="AE17" s="122">
        <v>1</v>
      </c>
      <c r="AF17" s="122">
        <v>1.0000000000000002</v>
      </c>
      <c r="AG17" s="122">
        <v>1</v>
      </c>
      <c r="AH17" s="122">
        <v>1</v>
      </c>
      <c r="AI17" s="122">
        <v>1</v>
      </c>
      <c r="AJ17" s="122">
        <v>1</v>
      </c>
      <c r="AK17" s="122">
        <v>1.0000000000000002</v>
      </c>
      <c r="AM17" s="121"/>
      <c r="AN17" s="122">
        <v>1.0000000000000002</v>
      </c>
      <c r="AO17" s="122">
        <v>1</v>
      </c>
      <c r="AP17" s="122">
        <v>1</v>
      </c>
      <c r="AQ17" s="122">
        <v>1</v>
      </c>
      <c r="AR17" s="122">
        <v>1</v>
      </c>
      <c r="AS17" s="122">
        <v>1</v>
      </c>
      <c r="AT17" s="122">
        <v>1.0000000000000002</v>
      </c>
    </row>
    <row r="19" spans="1:47" x14ac:dyDescent="0.35">
      <c r="A19" s="108" t="s">
        <v>453</v>
      </c>
      <c r="K19" s="108" t="s">
        <v>453</v>
      </c>
      <c r="U19" s="108" t="s">
        <v>453</v>
      </c>
      <c r="AD19" s="108" t="s">
        <v>453</v>
      </c>
      <c r="AM19" s="108" t="s">
        <v>453</v>
      </c>
    </row>
    <row r="20" spans="1:47" ht="43.5" x14ac:dyDescent="0.35">
      <c r="B20" s="116" t="s">
        <v>414</v>
      </c>
      <c r="C20" s="116" t="s">
        <v>415</v>
      </c>
      <c r="D20" s="116" t="s">
        <v>416</v>
      </c>
      <c r="E20" s="116" t="s">
        <v>417</v>
      </c>
      <c r="F20" s="116" t="s">
        <v>443</v>
      </c>
      <c r="G20" s="116" t="s">
        <v>444</v>
      </c>
      <c r="H20" s="116" t="s">
        <v>445</v>
      </c>
      <c r="L20" s="116" t="s">
        <v>414</v>
      </c>
      <c r="M20" s="116" t="s">
        <v>415</v>
      </c>
      <c r="N20" s="116" t="s">
        <v>416</v>
      </c>
      <c r="O20" s="116" t="s">
        <v>417</v>
      </c>
      <c r="P20" s="116" t="s">
        <v>443</v>
      </c>
      <c r="Q20" s="116" t="s">
        <v>444</v>
      </c>
      <c r="R20" s="116" t="s">
        <v>445</v>
      </c>
      <c r="V20" s="116" t="s">
        <v>414</v>
      </c>
      <c r="W20" s="116" t="s">
        <v>415</v>
      </c>
      <c r="X20" s="116" t="s">
        <v>416</v>
      </c>
      <c r="Y20" s="116" t="s">
        <v>417</v>
      </c>
      <c r="Z20" s="116" t="s">
        <v>443</v>
      </c>
      <c r="AA20" s="116" t="s">
        <v>444</v>
      </c>
      <c r="AB20" s="116" t="s">
        <v>445</v>
      </c>
      <c r="AE20" s="116" t="s">
        <v>414</v>
      </c>
      <c r="AF20" s="116" t="s">
        <v>415</v>
      </c>
      <c r="AG20" s="116" t="s">
        <v>416</v>
      </c>
      <c r="AH20" s="116" t="s">
        <v>417</v>
      </c>
      <c r="AI20" s="116" t="s">
        <v>406</v>
      </c>
      <c r="AJ20" s="116" t="s">
        <v>419</v>
      </c>
      <c r="AK20" s="116" t="s">
        <v>420</v>
      </c>
      <c r="AN20" s="116" t="s">
        <v>414</v>
      </c>
      <c r="AO20" s="116" t="s">
        <v>415</v>
      </c>
      <c r="AP20" s="116" t="s">
        <v>416</v>
      </c>
      <c r="AQ20" s="116" t="s">
        <v>417</v>
      </c>
      <c r="AR20" s="116" t="s">
        <v>443</v>
      </c>
      <c r="AS20" s="116" t="s">
        <v>444</v>
      </c>
      <c r="AT20" s="116" t="s">
        <v>445</v>
      </c>
    </row>
    <row r="21" spans="1:47" x14ac:dyDescent="0.35">
      <c r="B21" s="119">
        <v>0.16666666666666666</v>
      </c>
      <c r="C21" s="119">
        <v>0.33333333333333331</v>
      </c>
      <c r="D21" s="119">
        <v>8.3333333333333329E-2</v>
      </c>
      <c r="E21" s="119">
        <v>8.3333333333333329E-2</v>
      </c>
      <c r="F21" s="119">
        <v>8.3333333333333329E-2</v>
      </c>
      <c r="G21" s="119">
        <v>0.16666666666666666</v>
      </c>
      <c r="H21" s="119">
        <v>8.3333333333333329E-2</v>
      </c>
      <c r="I21" s="122">
        <v>1</v>
      </c>
      <c r="L21" s="119">
        <v>0.16666666666666666</v>
      </c>
      <c r="M21" s="119">
        <v>0.33333333333333331</v>
      </c>
      <c r="N21" s="119">
        <v>8.3333333333333329E-2</v>
      </c>
      <c r="O21" s="119">
        <v>8.3333333333333329E-2</v>
      </c>
      <c r="P21" s="119">
        <v>8.3333333333333329E-2</v>
      </c>
      <c r="Q21" s="119">
        <v>0.16666666666666666</v>
      </c>
      <c r="R21" s="119">
        <v>8.3333333333333329E-2</v>
      </c>
      <c r="S21" s="122">
        <v>1</v>
      </c>
      <c r="V21" s="119">
        <v>0.16666666666666666</v>
      </c>
      <c r="W21" s="119">
        <v>0.33333333333333331</v>
      </c>
      <c r="X21" s="119">
        <v>8.3333333333333329E-2</v>
      </c>
      <c r="Y21" s="119">
        <v>8.3333333333333329E-2</v>
      </c>
      <c r="Z21" s="119">
        <v>8.3333333333333329E-2</v>
      </c>
      <c r="AA21" s="119">
        <v>0.16666666666666666</v>
      </c>
      <c r="AB21" s="119">
        <v>8.3333333333333329E-2</v>
      </c>
      <c r="AC21" s="122">
        <v>1</v>
      </c>
      <c r="AE21" s="119">
        <v>0.16666666666666666</v>
      </c>
      <c r="AF21" s="119">
        <v>0.33333333333333331</v>
      </c>
      <c r="AG21" s="119">
        <v>8.3333333333333329E-2</v>
      </c>
      <c r="AH21" s="119">
        <v>8.3333333333333329E-2</v>
      </c>
      <c r="AI21" s="119">
        <v>8.3333333333333329E-2</v>
      </c>
      <c r="AJ21" s="119">
        <v>0.16666666666666666</v>
      </c>
      <c r="AK21" s="119">
        <v>8.3333333333333329E-2</v>
      </c>
      <c r="AL21" s="122">
        <v>1</v>
      </c>
      <c r="AN21" s="119">
        <v>0.16666666666666666</v>
      </c>
      <c r="AO21" s="119">
        <v>0.33333333333333331</v>
      </c>
      <c r="AP21" s="119">
        <v>8.3333333333333329E-2</v>
      </c>
      <c r="AQ21" s="119">
        <v>8.3333333333333329E-2</v>
      </c>
      <c r="AR21" s="119">
        <v>8.3333333333333329E-2</v>
      </c>
      <c r="AS21" s="119">
        <v>0.16666666666666666</v>
      </c>
      <c r="AT21" s="119">
        <v>8.3333333333333329E-2</v>
      </c>
      <c r="AU21" s="122">
        <v>1</v>
      </c>
    </row>
    <row r="22" spans="1:47" x14ac:dyDescent="0.35">
      <c r="B22" s="123"/>
      <c r="C22" s="123"/>
      <c r="D22" s="123"/>
      <c r="E22" s="123"/>
      <c r="F22" s="123"/>
      <c r="G22" s="123"/>
      <c r="H22" s="123"/>
      <c r="I22" s="122"/>
    </row>
    <row r="23" spans="1:47" x14ac:dyDescent="0.35">
      <c r="B23" s="123"/>
      <c r="C23" s="123"/>
      <c r="D23" s="123"/>
      <c r="E23" s="123"/>
      <c r="F23" s="123"/>
      <c r="G23" s="123"/>
      <c r="H23" s="123"/>
      <c r="I23" s="122"/>
    </row>
    <row r="24" spans="1:47" s="124" customFormat="1" x14ac:dyDescent="0.35">
      <c r="A24" s="124" t="s">
        <v>454</v>
      </c>
    </row>
    <row r="26" spans="1:47" x14ac:dyDescent="0.35">
      <c r="A26" s="108" t="s">
        <v>437</v>
      </c>
    </row>
    <row r="27" spans="1:47" x14ac:dyDescent="0.35">
      <c r="A27" s="110" t="s">
        <v>438</v>
      </c>
      <c r="K27" s="111" t="s">
        <v>439</v>
      </c>
      <c r="U27" s="112" t="s">
        <v>440</v>
      </c>
      <c r="AD27" s="113" t="s">
        <v>441</v>
      </c>
      <c r="AM27" s="114" t="s">
        <v>442</v>
      </c>
    </row>
    <row r="28" spans="1:47" ht="43.5" x14ac:dyDescent="0.35">
      <c r="A28" s="115"/>
      <c r="B28" s="116" t="s">
        <v>414</v>
      </c>
      <c r="C28" s="116" t="s">
        <v>415</v>
      </c>
      <c r="D28" s="116" t="s">
        <v>416</v>
      </c>
      <c r="E28" s="116" t="s">
        <v>417</v>
      </c>
      <c r="F28" s="116" t="s">
        <v>443</v>
      </c>
      <c r="G28" s="116" t="s">
        <v>444</v>
      </c>
      <c r="H28" s="116" t="s">
        <v>445</v>
      </c>
      <c r="K28" s="115"/>
      <c r="L28" s="116" t="s">
        <v>414</v>
      </c>
      <c r="M28" s="116" t="s">
        <v>415</v>
      </c>
      <c r="N28" s="116" t="s">
        <v>416</v>
      </c>
      <c r="O28" s="116" t="s">
        <v>417</v>
      </c>
      <c r="P28" s="116" t="s">
        <v>443</v>
      </c>
      <c r="Q28" s="116" t="s">
        <v>444</v>
      </c>
      <c r="R28" s="116" t="s">
        <v>445</v>
      </c>
      <c r="U28" s="115"/>
      <c r="V28" s="116" t="s">
        <v>414</v>
      </c>
      <c r="W28" s="116" t="s">
        <v>415</v>
      </c>
      <c r="X28" s="116" t="s">
        <v>416</v>
      </c>
      <c r="Y28" s="116" t="s">
        <v>417</v>
      </c>
      <c r="Z28" s="116" t="s">
        <v>443</v>
      </c>
      <c r="AA28" s="116" t="s">
        <v>444</v>
      </c>
      <c r="AB28" s="116" t="s">
        <v>445</v>
      </c>
      <c r="AD28" s="115"/>
      <c r="AE28" s="116" t="s">
        <v>414</v>
      </c>
      <c r="AF28" s="116" t="s">
        <v>415</v>
      </c>
      <c r="AG28" s="116" t="s">
        <v>416</v>
      </c>
      <c r="AH28" s="116" t="s">
        <v>417</v>
      </c>
      <c r="AI28" s="116" t="s">
        <v>443</v>
      </c>
      <c r="AJ28" s="116" t="s">
        <v>419</v>
      </c>
      <c r="AK28" s="116" t="s">
        <v>420</v>
      </c>
      <c r="AM28" s="115"/>
      <c r="AN28" s="116" t="s">
        <v>414</v>
      </c>
      <c r="AO28" s="116" t="s">
        <v>415</v>
      </c>
      <c r="AP28" s="116" t="s">
        <v>416</v>
      </c>
      <c r="AQ28" s="116" t="s">
        <v>417</v>
      </c>
      <c r="AR28" s="116" t="s">
        <v>443</v>
      </c>
      <c r="AS28" s="116" t="s">
        <v>444</v>
      </c>
      <c r="AT28" s="116" t="s">
        <v>445</v>
      </c>
    </row>
    <row r="29" spans="1:47" x14ac:dyDescent="0.35">
      <c r="A29" s="117" t="s">
        <v>446</v>
      </c>
      <c r="B29" s="118">
        <v>0.31321893587190763</v>
      </c>
      <c r="C29" s="118">
        <v>0.49383724514638155</v>
      </c>
      <c r="D29" s="119">
        <v>0.16</v>
      </c>
      <c r="E29" s="120">
        <v>0.1</v>
      </c>
      <c r="F29" s="120">
        <v>0.2</v>
      </c>
      <c r="G29" s="118">
        <v>0.34962351602765651</v>
      </c>
      <c r="H29" s="119">
        <v>0.1142857142857143</v>
      </c>
      <c r="K29" s="117" t="s">
        <v>446</v>
      </c>
      <c r="L29" s="118">
        <v>0.27278087233869636</v>
      </c>
      <c r="M29" s="118">
        <v>0.40662223154885002</v>
      </c>
      <c r="N29" s="119">
        <v>0.16</v>
      </c>
      <c r="O29" s="120">
        <v>0.1</v>
      </c>
      <c r="P29" s="120">
        <v>0.2</v>
      </c>
      <c r="Q29" s="118">
        <v>0.31658777649454906</v>
      </c>
      <c r="R29" s="119">
        <v>0.1142857142857143</v>
      </c>
      <c r="U29" s="117" t="s">
        <v>446</v>
      </c>
      <c r="V29" s="118">
        <v>0.30197742173978875</v>
      </c>
      <c r="W29" s="118">
        <v>0.4174601862457778</v>
      </c>
      <c r="X29" s="119">
        <v>0.16</v>
      </c>
      <c r="Y29" s="120">
        <v>0.1</v>
      </c>
      <c r="Z29" s="120">
        <v>0.2</v>
      </c>
      <c r="AA29" s="118">
        <v>0.35937522891585683</v>
      </c>
      <c r="AB29" s="119">
        <v>0.1142857142857143</v>
      </c>
      <c r="AD29" s="117" t="s">
        <v>446</v>
      </c>
      <c r="AE29" s="118">
        <v>0.29247812776351995</v>
      </c>
      <c r="AF29" s="118">
        <v>0.44427712058592522</v>
      </c>
      <c r="AG29" s="119">
        <v>0.16</v>
      </c>
      <c r="AH29" s="120">
        <v>0.1</v>
      </c>
      <c r="AI29" s="120">
        <v>0.2</v>
      </c>
      <c r="AJ29" s="118">
        <v>0.32403270325597822</v>
      </c>
      <c r="AK29" s="119">
        <v>0.1142857142857143</v>
      </c>
      <c r="AM29" s="117" t="s">
        <v>446</v>
      </c>
      <c r="AN29" s="118">
        <v>0.2870630862427378</v>
      </c>
      <c r="AO29" s="118">
        <v>0.42184324890474684</v>
      </c>
      <c r="AP29" s="119">
        <v>0.16</v>
      </c>
      <c r="AQ29" s="120">
        <v>0.1</v>
      </c>
      <c r="AR29" s="120">
        <v>0.2</v>
      </c>
      <c r="AS29" s="118">
        <v>0.32573870075995953</v>
      </c>
      <c r="AT29" s="119">
        <v>0.1142857142857143</v>
      </c>
    </row>
    <row r="30" spans="1:47" x14ac:dyDescent="0.35">
      <c r="A30" s="117" t="s">
        <v>447</v>
      </c>
      <c r="B30" s="118">
        <v>5.3686299023688218E-2</v>
      </c>
      <c r="C30" s="118">
        <v>8.4644607894349633E-2</v>
      </c>
      <c r="D30" s="119">
        <v>0</v>
      </c>
      <c r="E30" s="120">
        <v>0.1</v>
      </c>
      <c r="F30" s="120">
        <v>0</v>
      </c>
      <c r="G30" s="118">
        <v>5.9926110708868809E-2</v>
      </c>
      <c r="H30" s="119">
        <v>0.1142857142857143</v>
      </c>
      <c r="K30" s="117" t="s">
        <v>447</v>
      </c>
      <c r="L30" s="118">
        <v>8.2584979353504534E-2</v>
      </c>
      <c r="M30" s="118">
        <v>0.12310573065197276</v>
      </c>
      <c r="N30" s="119">
        <v>0</v>
      </c>
      <c r="O30" s="120">
        <v>0.1</v>
      </c>
      <c r="P30" s="120">
        <v>0</v>
      </c>
      <c r="Q30" s="118">
        <v>9.5847611165752883E-2</v>
      </c>
      <c r="R30" s="119">
        <v>0.1142857142857143</v>
      </c>
      <c r="U30" s="117" t="s">
        <v>447</v>
      </c>
      <c r="V30" s="118">
        <v>0.1072719794127088</v>
      </c>
      <c r="W30" s="118">
        <v>0.14829512831317143</v>
      </c>
      <c r="X30" s="119">
        <v>0</v>
      </c>
      <c r="Y30" s="120">
        <v>0.1</v>
      </c>
      <c r="Z30" s="120">
        <v>0</v>
      </c>
      <c r="AA30" s="118">
        <v>0.1276615050741054</v>
      </c>
      <c r="AB30" s="119">
        <v>0.1142857142857143</v>
      </c>
      <c r="AD30" s="117" t="s">
        <v>447</v>
      </c>
      <c r="AE30" s="118">
        <v>9.3878306221745242E-2</v>
      </c>
      <c r="AF30" s="118">
        <v>0.14260206016978907</v>
      </c>
      <c r="AG30" s="119">
        <v>0</v>
      </c>
      <c r="AH30" s="120">
        <v>0.1</v>
      </c>
      <c r="AI30" s="120">
        <v>0</v>
      </c>
      <c r="AJ30" s="118">
        <v>0.10400655110429353</v>
      </c>
      <c r="AK30" s="119">
        <v>0.1142857142857143</v>
      </c>
      <c r="AM30" s="117" t="s">
        <v>447</v>
      </c>
      <c r="AN30" s="118">
        <v>0.11572272551924769</v>
      </c>
      <c r="AO30" s="118">
        <v>0.17005617526132441</v>
      </c>
      <c r="AP30" s="119">
        <v>0</v>
      </c>
      <c r="AQ30" s="120">
        <v>0.1</v>
      </c>
      <c r="AR30" s="120">
        <v>0</v>
      </c>
      <c r="AS30" s="118">
        <v>0.13131388905631117</v>
      </c>
      <c r="AT30" s="119">
        <v>0.1142857142857143</v>
      </c>
    </row>
    <row r="31" spans="1:47" x14ac:dyDescent="0.35">
      <c r="A31" s="117" t="s">
        <v>448</v>
      </c>
      <c r="B31" s="118">
        <v>9.3696187583305141E-2</v>
      </c>
      <c r="C31" s="118">
        <v>0.14772627659963899</v>
      </c>
      <c r="D31" s="119">
        <v>0.16</v>
      </c>
      <c r="E31" s="120">
        <v>0.1</v>
      </c>
      <c r="F31" s="120">
        <v>0.2</v>
      </c>
      <c r="G31" s="118">
        <v>0.10458623917507558</v>
      </c>
      <c r="H31" s="119">
        <v>0.1142857142857143</v>
      </c>
      <c r="K31" s="117" t="s">
        <v>448</v>
      </c>
      <c r="L31" s="118">
        <v>0.1267015257941814</v>
      </c>
      <c r="M31" s="118">
        <v>0.188868290937589</v>
      </c>
      <c r="N31" s="119">
        <v>0.16</v>
      </c>
      <c r="O31" s="120">
        <v>0.1</v>
      </c>
      <c r="P31" s="119">
        <v>0.2</v>
      </c>
      <c r="Q31" s="118">
        <v>0.14704899938820376</v>
      </c>
      <c r="R31" s="119">
        <v>0.1142857142857143</v>
      </c>
      <c r="U31" s="117" t="s">
        <v>448</v>
      </c>
      <c r="V31" s="118">
        <v>0.11743215291353842</v>
      </c>
      <c r="W31" s="118">
        <v>0.16234077416811413</v>
      </c>
      <c r="X31" s="119">
        <v>0.16</v>
      </c>
      <c r="Y31" s="120">
        <v>0.1</v>
      </c>
      <c r="Z31" s="120">
        <v>0.2</v>
      </c>
      <c r="AA31" s="118">
        <v>0.13975285500566342</v>
      </c>
      <c r="AB31" s="119">
        <v>0.1142857142857143</v>
      </c>
      <c r="AD31" s="117" t="s">
        <v>448</v>
      </c>
      <c r="AE31" s="118">
        <v>8.3877651553068658E-2</v>
      </c>
      <c r="AF31" s="118">
        <v>0.12741096846611744</v>
      </c>
      <c r="AG31" s="119">
        <v>0.16</v>
      </c>
      <c r="AH31" s="120">
        <v>0.1</v>
      </c>
      <c r="AI31" s="120">
        <v>0.2</v>
      </c>
      <c r="AJ31" s="118">
        <v>9.2926956225182114E-2</v>
      </c>
      <c r="AK31" s="119">
        <v>0.1142857142857143</v>
      </c>
      <c r="AM31" s="117" t="s">
        <v>448</v>
      </c>
      <c r="AN31" s="118">
        <v>7.4585728383077129E-2</v>
      </c>
      <c r="AO31" s="118">
        <v>0.10960477849959092</v>
      </c>
      <c r="AP31" s="119">
        <v>0.16</v>
      </c>
      <c r="AQ31" s="120">
        <v>0.1</v>
      </c>
      <c r="AR31" s="120">
        <v>0.2</v>
      </c>
      <c r="AS31" s="118">
        <v>8.4634560913884882E-2</v>
      </c>
      <c r="AT31" s="119">
        <v>0.1142857142857143</v>
      </c>
    </row>
    <row r="32" spans="1:47" x14ac:dyDescent="0.35">
      <c r="A32" s="117" t="s">
        <v>210</v>
      </c>
      <c r="B32" s="118">
        <v>0.19621463776344819</v>
      </c>
      <c r="C32" s="118">
        <v>0</v>
      </c>
      <c r="D32" s="119">
        <v>0.16</v>
      </c>
      <c r="E32" s="120">
        <v>0.1</v>
      </c>
      <c r="F32" s="119">
        <v>0.2</v>
      </c>
      <c r="G32" s="118">
        <v>0.21902012839672166</v>
      </c>
      <c r="H32" s="119">
        <v>0.1142857142857143</v>
      </c>
      <c r="K32" s="117" t="s">
        <v>210</v>
      </c>
      <c r="L32" s="118">
        <v>0.14308649829158179</v>
      </c>
      <c r="M32" s="118">
        <v>0</v>
      </c>
      <c r="N32" s="119">
        <v>0.16</v>
      </c>
      <c r="O32" s="120">
        <v>0.1</v>
      </c>
      <c r="P32" s="119">
        <v>0.2</v>
      </c>
      <c r="Q32" s="118">
        <v>0.16606529611899351</v>
      </c>
      <c r="R32" s="119">
        <v>0.1142857142857143</v>
      </c>
      <c r="U32" s="117" t="s">
        <v>210</v>
      </c>
      <c r="V32" s="118">
        <v>8.76872014381328E-2</v>
      </c>
      <c r="W32" s="118">
        <v>0</v>
      </c>
      <c r="X32" s="119">
        <v>0.16</v>
      </c>
      <c r="Y32" s="120">
        <v>0.1</v>
      </c>
      <c r="Z32" s="119">
        <v>0.2</v>
      </c>
      <c r="AA32" s="118">
        <v>0.10435418617811087</v>
      </c>
      <c r="AB32" s="119">
        <v>0.1142857142857143</v>
      </c>
      <c r="AD32" s="117" t="s">
        <v>210</v>
      </c>
      <c r="AE32" s="118">
        <v>0.18322164888625977</v>
      </c>
      <c r="AF32" s="118">
        <v>0</v>
      </c>
      <c r="AG32" s="119">
        <v>0.16</v>
      </c>
      <c r="AH32" s="120">
        <v>0.1</v>
      </c>
      <c r="AI32" s="119">
        <v>0.2</v>
      </c>
      <c r="AJ32" s="118">
        <v>0.20298887522842485</v>
      </c>
      <c r="AK32" s="119">
        <v>0.1142857142857143</v>
      </c>
      <c r="AM32" s="117" t="s">
        <v>210</v>
      </c>
      <c r="AN32" s="118">
        <v>0.15057819651022825</v>
      </c>
      <c r="AO32" s="118">
        <v>0</v>
      </c>
      <c r="AP32" s="119">
        <v>0.16</v>
      </c>
      <c r="AQ32" s="120">
        <v>0.1</v>
      </c>
      <c r="AR32" s="119">
        <v>0.2</v>
      </c>
      <c r="AS32" s="118">
        <v>0.17086538968143097</v>
      </c>
      <c r="AT32" s="119">
        <v>0.1142857142857143</v>
      </c>
    </row>
    <row r="33" spans="1:47" x14ac:dyDescent="0.35">
      <c r="A33" s="117" t="s">
        <v>254</v>
      </c>
      <c r="B33" s="118">
        <v>7.8093817678590721E-2</v>
      </c>
      <c r="C33" s="118">
        <v>0</v>
      </c>
      <c r="D33" s="119">
        <v>0.16</v>
      </c>
      <c r="E33" s="120">
        <v>0.1</v>
      </c>
      <c r="F33" s="119">
        <v>0</v>
      </c>
      <c r="G33" s="118">
        <v>0</v>
      </c>
      <c r="H33" s="119">
        <v>0</v>
      </c>
      <c r="K33" s="117" t="s">
        <v>254</v>
      </c>
      <c r="L33" s="118">
        <v>0.10377904820167695</v>
      </c>
      <c r="M33" s="118">
        <v>0</v>
      </c>
      <c r="N33" s="119">
        <v>0.16</v>
      </c>
      <c r="O33" s="120">
        <v>0.1</v>
      </c>
      <c r="P33" s="119">
        <v>0</v>
      </c>
      <c r="Q33" s="118">
        <v>0</v>
      </c>
      <c r="R33" s="119">
        <v>0</v>
      </c>
      <c r="U33" s="117" t="s">
        <v>254</v>
      </c>
      <c r="V33" s="118">
        <v>0.11978665171752916</v>
      </c>
      <c r="W33" s="118">
        <v>0</v>
      </c>
      <c r="X33" s="119">
        <v>0.16</v>
      </c>
      <c r="Y33" s="120">
        <v>0.1</v>
      </c>
      <c r="Z33" s="119">
        <v>0</v>
      </c>
      <c r="AA33" s="118">
        <v>0</v>
      </c>
      <c r="AB33" s="119">
        <v>0</v>
      </c>
      <c r="AD33" s="117" t="s">
        <v>254</v>
      </c>
      <c r="AE33" s="118">
        <v>7.3035626902906089E-2</v>
      </c>
      <c r="AF33" s="118">
        <v>0</v>
      </c>
      <c r="AG33" s="119">
        <v>0.16</v>
      </c>
      <c r="AH33" s="120">
        <v>0.1</v>
      </c>
      <c r="AI33" s="119">
        <v>0</v>
      </c>
      <c r="AJ33" s="118">
        <v>0</v>
      </c>
      <c r="AK33" s="119">
        <v>0</v>
      </c>
      <c r="AM33" s="117" t="s">
        <v>254</v>
      </c>
      <c r="AN33" s="118">
        <v>8.9049016344212958E-2</v>
      </c>
      <c r="AO33" s="118">
        <v>0</v>
      </c>
      <c r="AP33" s="119">
        <v>0.16</v>
      </c>
      <c r="AQ33" s="120">
        <v>0.1</v>
      </c>
      <c r="AR33" s="119">
        <v>0</v>
      </c>
      <c r="AS33" s="118">
        <v>0</v>
      </c>
      <c r="AT33" s="119">
        <v>0</v>
      </c>
    </row>
    <row r="34" spans="1:47" x14ac:dyDescent="0.35">
      <c r="A34" s="117" t="s">
        <v>449</v>
      </c>
      <c r="B34" s="118">
        <v>1.5090122079060148E-2</v>
      </c>
      <c r="C34" s="118">
        <v>2.3791870359629881E-2</v>
      </c>
      <c r="D34" s="119">
        <v>0</v>
      </c>
      <c r="E34" s="120">
        <v>0.1</v>
      </c>
      <c r="F34" s="119">
        <v>0</v>
      </c>
      <c r="G34" s="118">
        <v>1.6844005691677488E-2</v>
      </c>
      <c r="H34" s="119">
        <v>0.1142857142857143</v>
      </c>
      <c r="K34" s="117" t="s">
        <v>449</v>
      </c>
      <c r="L34" s="118">
        <v>2.1067076020359055E-2</v>
      </c>
      <c r="M34" s="118">
        <v>3.1403746861588339E-2</v>
      </c>
      <c r="N34" s="119">
        <v>0</v>
      </c>
      <c r="O34" s="120">
        <v>0.1</v>
      </c>
      <c r="P34" s="119">
        <v>0</v>
      </c>
      <c r="Q34" s="118">
        <v>2.4450316832500901E-2</v>
      </c>
      <c r="R34" s="119">
        <v>0.1142857142857143</v>
      </c>
      <c r="U34" s="117" t="s">
        <v>449</v>
      </c>
      <c r="V34" s="118">
        <v>1.5844592778302143E-2</v>
      </c>
      <c r="W34" s="118">
        <v>2.1903911272936699E-2</v>
      </c>
      <c r="X34" s="119">
        <v>0</v>
      </c>
      <c r="Y34" s="120">
        <v>0.1</v>
      </c>
      <c r="Z34" s="119">
        <v>0</v>
      </c>
      <c r="AA34" s="118">
        <v>1.8856224826263555E-2</v>
      </c>
      <c r="AB34" s="119">
        <v>0.1142857142857143</v>
      </c>
      <c r="AD34" s="117" t="s">
        <v>449</v>
      </c>
      <c r="AE34" s="118">
        <v>2.3508638672500255E-2</v>
      </c>
      <c r="AF34" s="118">
        <v>3.5709850778168309E-2</v>
      </c>
      <c r="AG34" s="119">
        <v>0</v>
      </c>
      <c r="AH34" s="120">
        <v>0.1</v>
      </c>
      <c r="AI34" s="119">
        <v>0</v>
      </c>
      <c r="AJ34" s="118">
        <v>2.6044914186121267E-2</v>
      </c>
      <c r="AK34" s="119">
        <v>0.1142857142857143</v>
      </c>
      <c r="AM34" s="117" t="s">
        <v>449</v>
      </c>
      <c r="AN34" s="118">
        <v>3.3001247000496232E-2</v>
      </c>
      <c r="AO34" s="118">
        <v>4.8495797334337856E-2</v>
      </c>
      <c r="AP34" s="119">
        <v>0</v>
      </c>
      <c r="AQ34" s="120">
        <v>0.1</v>
      </c>
      <c r="AR34" s="119">
        <v>0</v>
      </c>
      <c r="AS34" s="118">
        <v>3.7447459588413397E-2</v>
      </c>
      <c r="AT34" s="119">
        <v>0.1142857142857143</v>
      </c>
    </row>
    <row r="35" spans="1:47" x14ac:dyDescent="0.35">
      <c r="A35" s="117" t="s">
        <v>450</v>
      </c>
      <c r="B35" s="120">
        <v>0.05</v>
      </c>
      <c r="C35" s="120">
        <v>0</v>
      </c>
      <c r="D35" s="119">
        <v>0.16</v>
      </c>
      <c r="E35" s="120">
        <v>0.1</v>
      </c>
      <c r="F35" s="119">
        <v>0.2</v>
      </c>
      <c r="G35" s="120">
        <v>0.05</v>
      </c>
      <c r="H35" s="119">
        <v>0.1142857142857143</v>
      </c>
      <c r="K35" s="117" t="s">
        <v>450</v>
      </c>
      <c r="L35" s="120">
        <v>0.05</v>
      </c>
      <c r="M35" s="120">
        <v>0</v>
      </c>
      <c r="N35" s="119">
        <v>0.16</v>
      </c>
      <c r="O35" s="120">
        <v>0.1</v>
      </c>
      <c r="P35" s="119">
        <v>0.2</v>
      </c>
      <c r="Q35" s="120">
        <v>0.05</v>
      </c>
      <c r="R35" s="119">
        <v>0.1142857142857143</v>
      </c>
      <c r="U35" s="117" t="s">
        <v>450</v>
      </c>
      <c r="V35" s="120">
        <v>0.05</v>
      </c>
      <c r="W35" s="120">
        <v>0</v>
      </c>
      <c r="X35" s="119">
        <v>0.16</v>
      </c>
      <c r="Y35" s="120">
        <v>0.1</v>
      </c>
      <c r="Z35" s="119">
        <v>0.2</v>
      </c>
      <c r="AA35" s="120">
        <v>0.05</v>
      </c>
      <c r="AB35" s="119">
        <v>0.1142857142857143</v>
      </c>
      <c r="AD35" s="117" t="s">
        <v>450</v>
      </c>
      <c r="AE35" s="120">
        <v>0.05</v>
      </c>
      <c r="AF35" s="120">
        <v>0</v>
      </c>
      <c r="AG35" s="119">
        <v>0.16</v>
      </c>
      <c r="AH35" s="120">
        <v>0.1</v>
      </c>
      <c r="AI35" s="119">
        <v>0.2</v>
      </c>
      <c r="AJ35" s="120">
        <v>0.05</v>
      </c>
      <c r="AK35" s="119">
        <v>0.1142857142857143</v>
      </c>
      <c r="AM35" s="117" t="s">
        <v>450</v>
      </c>
      <c r="AN35" s="120">
        <v>0.05</v>
      </c>
      <c r="AO35" s="120">
        <v>0</v>
      </c>
      <c r="AP35" s="119">
        <v>0.16</v>
      </c>
      <c r="AQ35" s="120">
        <v>0.1</v>
      </c>
      <c r="AR35" s="119">
        <v>0.2</v>
      </c>
      <c r="AS35" s="120">
        <v>0.05</v>
      </c>
      <c r="AT35" s="119">
        <v>0.1142857142857143</v>
      </c>
    </row>
    <row r="36" spans="1:47" x14ac:dyDescent="0.35">
      <c r="A36" s="117" t="s">
        <v>451</v>
      </c>
      <c r="B36" s="120">
        <v>0</v>
      </c>
      <c r="C36" s="120">
        <v>0.05</v>
      </c>
      <c r="D36" s="120">
        <v>0</v>
      </c>
      <c r="E36" s="120">
        <v>0.1</v>
      </c>
      <c r="F36" s="119">
        <v>0</v>
      </c>
      <c r="G36" s="120">
        <v>0</v>
      </c>
      <c r="H36" s="119">
        <v>0.1142857142857143</v>
      </c>
      <c r="K36" s="117" t="s">
        <v>451</v>
      </c>
      <c r="L36" s="120">
        <v>0</v>
      </c>
      <c r="M36" s="120">
        <v>0.05</v>
      </c>
      <c r="N36" s="120">
        <v>0</v>
      </c>
      <c r="O36" s="120">
        <v>0.1</v>
      </c>
      <c r="P36" s="120">
        <v>0</v>
      </c>
      <c r="Q36" s="120">
        <v>0</v>
      </c>
      <c r="R36" s="119">
        <v>0.1142857142857143</v>
      </c>
      <c r="U36" s="117" t="s">
        <v>451</v>
      </c>
      <c r="V36" s="120">
        <v>0</v>
      </c>
      <c r="W36" s="120">
        <v>0.05</v>
      </c>
      <c r="X36" s="120">
        <v>0</v>
      </c>
      <c r="Y36" s="120">
        <v>0.1</v>
      </c>
      <c r="Z36" s="120">
        <v>0</v>
      </c>
      <c r="AA36" s="120">
        <v>0</v>
      </c>
      <c r="AB36" s="119">
        <v>0.1142857142857143</v>
      </c>
      <c r="AD36" s="117" t="s">
        <v>451</v>
      </c>
      <c r="AE36" s="120">
        <v>0</v>
      </c>
      <c r="AF36" s="120">
        <v>0.05</v>
      </c>
      <c r="AG36" s="120">
        <v>0</v>
      </c>
      <c r="AH36" s="120">
        <v>0.1</v>
      </c>
      <c r="AI36" s="120">
        <v>0</v>
      </c>
      <c r="AJ36" s="120">
        <v>0</v>
      </c>
      <c r="AK36" s="119">
        <v>0.1142857142857143</v>
      </c>
      <c r="AM36" s="117" t="s">
        <v>451</v>
      </c>
      <c r="AN36" s="120">
        <v>0</v>
      </c>
      <c r="AO36" s="120">
        <v>0.05</v>
      </c>
      <c r="AP36" s="120">
        <v>0</v>
      </c>
      <c r="AQ36" s="120">
        <v>0.1</v>
      </c>
      <c r="AR36" s="120">
        <v>0</v>
      </c>
      <c r="AS36" s="120">
        <v>0</v>
      </c>
      <c r="AT36" s="119">
        <v>0.1142857142857143</v>
      </c>
    </row>
    <row r="37" spans="1:47" x14ac:dyDescent="0.35">
      <c r="A37" s="117" t="s">
        <v>452</v>
      </c>
      <c r="B37" s="120">
        <v>0.2</v>
      </c>
      <c r="C37" s="120">
        <v>0.2</v>
      </c>
      <c r="D37" s="120">
        <v>0.2</v>
      </c>
      <c r="E37" s="120">
        <v>0.2</v>
      </c>
      <c r="F37" s="120">
        <v>0.2</v>
      </c>
      <c r="G37" s="120">
        <v>0.2</v>
      </c>
      <c r="H37" s="120">
        <v>0.2</v>
      </c>
      <c r="K37" s="117" t="s">
        <v>452</v>
      </c>
      <c r="L37" s="120">
        <v>0.2</v>
      </c>
      <c r="M37" s="120">
        <v>0.2</v>
      </c>
      <c r="N37" s="120">
        <v>0.2</v>
      </c>
      <c r="O37" s="120">
        <v>0.2</v>
      </c>
      <c r="P37" s="120">
        <v>0.2</v>
      </c>
      <c r="Q37" s="120">
        <v>0.2</v>
      </c>
      <c r="R37" s="120">
        <v>0.2</v>
      </c>
      <c r="U37" s="117" t="s">
        <v>452</v>
      </c>
      <c r="V37" s="120">
        <v>0.2</v>
      </c>
      <c r="W37" s="120">
        <v>0.2</v>
      </c>
      <c r="X37" s="120">
        <v>0.2</v>
      </c>
      <c r="Y37" s="120">
        <v>0.2</v>
      </c>
      <c r="Z37" s="120">
        <v>0.2</v>
      </c>
      <c r="AA37" s="120">
        <v>0.2</v>
      </c>
      <c r="AB37" s="120">
        <v>0.2</v>
      </c>
      <c r="AD37" s="117" t="s">
        <v>452</v>
      </c>
      <c r="AE37" s="120">
        <v>0.2</v>
      </c>
      <c r="AF37" s="120">
        <v>0.2</v>
      </c>
      <c r="AG37" s="120">
        <v>0.2</v>
      </c>
      <c r="AH37" s="120">
        <v>0.2</v>
      </c>
      <c r="AI37" s="120">
        <v>0.2</v>
      </c>
      <c r="AJ37" s="120">
        <v>0.2</v>
      </c>
      <c r="AK37" s="120">
        <v>0.2</v>
      </c>
      <c r="AM37" s="117" t="s">
        <v>452</v>
      </c>
      <c r="AN37" s="120">
        <v>0.2</v>
      </c>
      <c r="AO37" s="120">
        <v>0.2</v>
      </c>
      <c r="AP37" s="120">
        <v>0.2</v>
      </c>
      <c r="AQ37" s="120">
        <v>0.2</v>
      </c>
      <c r="AR37" s="120">
        <v>0.2</v>
      </c>
      <c r="AS37" s="120">
        <v>0.2</v>
      </c>
      <c r="AT37" s="120">
        <v>0.2</v>
      </c>
    </row>
    <row r="38" spans="1:47" x14ac:dyDescent="0.35">
      <c r="A38" s="121"/>
      <c r="B38" s="122">
        <v>1</v>
      </c>
      <c r="C38" s="122">
        <v>1.0000000000000002</v>
      </c>
      <c r="D38" s="122">
        <v>1</v>
      </c>
      <c r="E38" s="122">
        <v>1</v>
      </c>
      <c r="F38" s="122">
        <v>1</v>
      </c>
      <c r="G38" s="122">
        <v>1</v>
      </c>
      <c r="H38" s="122">
        <v>1.0000000000000002</v>
      </c>
      <c r="K38" s="121"/>
      <c r="L38" s="122">
        <v>1.0000000000000002</v>
      </c>
      <c r="M38" s="122">
        <v>1.0000000000000002</v>
      </c>
      <c r="N38" s="122">
        <v>1</v>
      </c>
      <c r="O38" s="122">
        <v>1</v>
      </c>
      <c r="P38" s="122">
        <v>1</v>
      </c>
      <c r="Q38" s="122">
        <v>1.0000000000000002</v>
      </c>
      <c r="R38" s="122">
        <v>1.0000000000000002</v>
      </c>
      <c r="S38" s="123"/>
      <c r="U38" s="121"/>
      <c r="V38" s="122">
        <v>1</v>
      </c>
      <c r="W38" s="122">
        <v>1</v>
      </c>
      <c r="X38" s="122">
        <v>1</v>
      </c>
      <c r="Y38" s="122">
        <v>1</v>
      </c>
      <c r="Z38" s="122">
        <v>1</v>
      </c>
      <c r="AA38" s="122">
        <v>1.0000000000000002</v>
      </c>
      <c r="AB38" s="122">
        <v>1.0000000000000002</v>
      </c>
      <c r="AD38" s="121"/>
      <c r="AE38" s="122">
        <v>1</v>
      </c>
      <c r="AF38" s="122">
        <v>1.0000000000000002</v>
      </c>
      <c r="AG38" s="122">
        <v>1</v>
      </c>
      <c r="AH38" s="122">
        <v>1</v>
      </c>
      <c r="AI38" s="122">
        <v>1</v>
      </c>
      <c r="AJ38" s="122">
        <v>1.0000000000000002</v>
      </c>
      <c r="AK38" s="122">
        <v>1.0000000000000002</v>
      </c>
      <c r="AM38" s="121"/>
      <c r="AN38" s="122">
        <v>1</v>
      </c>
      <c r="AO38" s="122">
        <v>1</v>
      </c>
      <c r="AP38" s="122">
        <v>1</v>
      </c>
      <c r="AQ38" s="122">
        <v>1</v>
      </c>
      <c r="AR38" s="122">
        <v>1</v>
      </c>
      <c r="AS38" s="122">
        <v>1</v>
      </c>
      <c r="AT38" s="122">
        <v>1.0000000000000002</v>
      </c>
    </row>
    <row r="40" spans="1:47" x14ac:dyDescent="0.35">
      <c r="A40" s="108" t="s">
        <v>453</v>
      </c>
      <c r="K40" s="108" t="s">
        <v>453</v>
      </c>
      <c r="U40" s="108" t="s">
        <v>453</v>
      </c>
      <c r="AD40" s="108" t="s">
        <v>453</v>
      </c>
      <c r="AM40" s="108" t="s">
        <v>453</v>
      </c>
    </row>
    <row r="41" spans="1:47" ht="43.5" x14ac:dyDescent="0.35">
      <c r="B41" s="116" t="s">
        <v>414</v>
      </c>
      <c r="C41" s="116" t="s">
        <v>415</v>
      </c>
      <c r="D41" s="116" t="s">
        <v>416</v>
      </c>
      <c r="E41" s="116" t="s">
        <v>417</v>
      </c>
      <c r="F41" s="116" t="s">
        <v>443</v>
      </c>
      <c r="G41" s="116" t="s">
        <v>444</v>
      </c>
      <c r="H41" s="116" t="s">
        <v>445</v>
      </c>
      <c r="L41" s="116" t="s">
        <v>414</v>
      </c>
      <c r="M41" s="116" t="s">
        <v>415</v>
      </c>
      <c r="N41" s="116" t="s">
        <v>416</v>
      </c>
      <c r="O41" s="116" t="s">
        <v>417</v>
      </c>
      <c r="P41" s="116" t="s">
        <v>443</v>
      </c>
      <c r="Q41" s="116" t="s">
        <v>444</v>
      </c>
      <c r="R41" s="116" t="s">
        <v>445</v>
      </c>
      <c r="V41" s="116" t="s">
        <v>414</v>
      </c>
      <c r="W41" s="116" t="s">
        <v>415</v>
      </c>
      <c r="X41" s="116" t="s">
        <v>416</v>
      </c>
      <c r="Y41" s="116" t="s">
        <v>417</v>
      </c>
      <c r="Z41" s="116" t="s">
        <v>443</v>
      </c>
      <c r="AA41" s="116" t="s">
        <v>444</v>
      </c>
      <c r="AB41" s="116" t="s">
        <v>445</v>
      </c>
      <c r="AE41" s="116" t="s">
        <v>414</v>
      </c>
      <c r="AF41" s="116" t="s">
        <v>415</v>
      </c>
      <c r="AG41" s="116" t="s">
        <v>416</v>
      </c>
      <c r="AH41" s="116" t="s">
        <v>417</v>
      </c>
      <c r="AI41" s="116" t="s">
        <v>406</v>
      </c>
      <c r="AJ41" s="116" t="s">
        <v>419</v>
      </c>
      <c r="AK41" s="116" t="s">
        <v>420</v>
      </c>
      <c r="AN41" s="116" t="s">
        <v>414</v>
      </c>
      <c r="AO41" s="116" t="s">
        <v>415</v>
      </c>
      <c r="AP41" s="116" t="s">
        <v>416</v>
      </c>
      <c r="AQ41" s="116" t="s">
        <v>417</v>
      </c>
      <c r="AR41" s="116" t="s">
        <v>443</v>
      </c>
      <c r="AS41" s="116" t="s">
        <v>444</v>
      </c>
      <c r="AT41" s="116" t="s">
        <v>445</v>
      </c>
    </row>
    <row r="42" spans="1:47" x14ac:dyDescent="0.35">
      <c r="B42" s="119">
        <v>0.16666666666666666</v>
      </c>
      <c r="C42" s="119">
        <v>0.33333333333333331</v>
      </c>
      <c r="D42" s="119">
        <v>8.3333333333333329E-2</v>
      </c>
      <c r="E42" s="119">
        <v>8.3333333333333329E-2</v>
      </c>
      <c r="F42" s="119">
        <v>8.3333333333333329E-2</v>
      </c>
      <c r="G42" s="119">
        <v>0.16666666666666666</v>
      </c>
      <c r="H42" s="119">
        <v>8.3333333333333329E-2</v>
      </c>
      <c r="I42" s="122">
        <v>1</v>
      </c>
      <c r="L42" s="119">
        <v>0.16666666666666666</v>
      </c>
      <c r="M42" s="119">
        <v>0.33333333333333331</v>
      </c>
      <c r="N42" s="119">
        <v>8.3333333333333329E-2</v>
      </c>
      <c r="O42" s="119">
        <v>8.3333333333333329E-2</v>
      </c>
      <c r="P42" s="119">
        <v>8.3333333333333329E-2</v>
      </c>
      <c r="Q42" s="119">
        <v>0.16666666666666666</v>
      </c>
      <c r="R42" s="119">
        <v>8.3333333333333329E-2</v>
      </c>
      <c r="S42" s="122">
        <v>1</v>
      </c>
      <c r="V42" s="119">
        <v>0.16666666666666666</v>
      </c>
      <c r="W42" s="119">
        <v>0.33333333333333331</v>
      </c>
      <c r="X42" s="119">
        <v>8.3333333333333329E-2</v>
      </c>
      <c r="Y42" s="119">
        <v>8.3333333333333329E-2</v>
      </c>
      <c r="Z42" s="119">
        <v>8.3333333333333329E-2</v>
      </c>
      <c r="AA42" s="119">
        <v>0.16666666666666666</v>
      </c>
      <c r="AB42" s="119">
        <v>8.3333333333333329E-2</v>
      </c>
      <c r="AC42" s="122">
        <v>1</v>
      </c>
      <c r="AE42" s="119">
        <v>0.16666666666666666</v>
      </c>
      <c r="AF42" s="119">
        <v>0.33333333333333331</v>
      </c>
      <c r="AG42" s="119">
        <v>8.3333333333333329E-2</v>
      </c>
      <c r="AH42" s="119">
        <v>8.3333333333333329E-2</v>
      </c>
      <c r="AI42" s="119">
        <v>8.3333333333333329E-2</v>
      </c>
      <c r="AJ42" s="119">
        <v>0.16666666666666666</v>
      </c>
      <c r="AK42" s="119">
        <v>8.3333333333333329E-2</v>
      </c>
      <c r="AL42" s="122">
        <v>1</v>
      </c>
      <c r="AN42" s="119">
        <v>0.16666666666666666</v>
      </c>
      <c r="AO42" s="119">
        <v>0.33333333333333331</v>
      </c>
      <c r="AP42" s="119">
        <v>8.3333333333333329E-2</v>
      </c>
      <c r="AQ42" s="119">
        <v>8.3333333333333329E-2</v>
      </c>
      <c r="AR42" s="119">
        <v>8.3333333333333329E-2</v>
      </c>
      <c r="AS42" s="119">
        <v>0.16666666666666666</v>
      </c>
      <c r="AT42" s="119">
        <v>8.3333333333333329E-2</v>
      </c>
      <c r="AU42" s="122">
        <v>1</v>
      </c>
    </row>
    <row r="45" spans="1:47" s="125" customFormat="1" x14ac:dyDescent="0.35">
      <c r="A45" s="125" t="s">
        <v>455</v>
      </c>
    </row>
    <row r="46" spans="1:47" x14ac:dyDescent="0.35">
      <c r="A46" s="108" t="s">
        <v>456</v>
      </c>
    </row>
    <row r="47" spans="1:47" x14ac:dyDescent="0.35">
      <c r="A47" s="108">
        <v>0</v>
      </c>
      <c r="B47" s="108" t="s">
        <v>457</v>
      </c>
    </row>
    <row r="48" spans="1:47" x14ac:dyDescent="0.35">
      <c r="A48" s="108">
        <v>1</v>
      </c>
      <c r="B48" s="108" t="s">
        <v>458</v>
      </c>
    </row>
    <row r="50" spans="1:8" ht="29" x14ac:dyDescent="0.35">
      <c r="B50" s="116" t="s">
        <v>414</v>
      </c>
      <c r="C50" s="116" t="s">
        <v>415</v>
      </c>
      <c r="D50" s="116" t="s">
        <v>416</v>
      </c>
      <c r="E50" s="116" t="s">
        <v>417</v>
      </c>
      <c r="F50" s="116" t="s">
        <v>406</v>
      </c>
      <c r="G50" s="116" t="s">
        <v>419</v>
      </c>
      <c r="H50" s="116" t="s">
        <v>420</v>
      </c>
    </row>
    <row r="51" spans="1:8" x14ac:dyDescent="0.35">
      <c r="A51" s="117" t="s">
        <v>446</v>
      </c>
      <c r="B51" s="126">
        <v>1</v>
      </c>
      <c r="C51" s="126">
        <v>1</v>
      </c>
      <c r="D51" s="126">
        <v>1</v>
      </c>
      <c r="E51" s="126">
        <v>1</v>
      </c>
      <c r="F51" s="126">
        <v>1</v>
      </c>
      <c r="G51" s="126">
        <v>1</v>
      </c>
      <c r="H51" s="126">
        <v>1</v>
      </c>
    </row>
    <row r="52" spans="1:8" x14ac:dyDescent="0.35">
      <c r="A52" s="117" t="s">
        <v>447</v>
      </c>
      <c r="B52" s="126">
        <v>1</v>
      </c>
      <c r="C52" s="126">
        <v>1</v>
      </c>
      <c r="D52" s="126">
        <v>0</v>
      </c>
      <c r="E52" s="126">
        <v>1</v>
      </c>
      <c r="F52" s="126">
        <v>0</v>
      </c>
      <c r="G52" s="126">
        <v>1</v>
      </c>
      <c r="H52" s="126">
        <v>1</v>
      </c>
    </row>
    <row r="53" spans="1:8" x14ac:dyDescent="0.35">
      <c r="A53" s="117" t="s">
        <v>448</v>
      </c>
      <c r="B53" s="126">
        <v>1</v>
      </c>
      <c r="C53" s="126">
        <v>1</v>
      </c>
      <c r="D53" s="126">
        <v>1</v>
      </c>
      <c r="E53" s="126">
        <v>1</v>
      </c>
      <c r="F53" s="126">
        <v>1</v>
      </c>
      <c r="G53" s="126">
        <v>1</v>
      </c>
      <c r="H53" s="126">
        <v>1</v>
      </c>
    </row>
    <row r="54" spans="1:8" x14ac:dyDescent="0.35">
      <c r="A54" s="117" t="s">
        <v>210</v>
      </c>
      <c r="B54" s="126">
        <v>1</v>
      </c>
      <c r="C54" s="126">
        <v>0</v>
      </c>
      <c r="D54" s="126">
        <v>1</v>
      </c>
      <c r="E54" s="126">
        <v>1</v>
      </c>
      <c r="F54" s="126">
        <v>1</v>
      </c>
      <c r="G54" s="126">
        <v>1</v>
      </c>
      <c r="H54" s="126">
        <v>1</v>
      </c>
    </row>
    <row r="55" spans="1:8" x14ac:dyDescent="0.35">
      <c r="A55" s="117" t="s">
        <v>254</v>
      </c>
      <c r="B55" s="126">
        <v>1</v>
      </c>
      <c r="C55" s="126">
        <v>0</v>
      </c>
      <c r="D55" s="126">
        <v>1</v>
      </c>
      <c r="E55" s="126">
        <v>1</v>
      </c>
      <c r="F55" s="126">
        <v>0</v>
      </c>
      <c r="G55" s="126">
        <v>0</v>
      </c>
      <c r="H55" s="126">
        <v>0</v>
      </c>
    </row>
    <row r="56" spans="1:8" x14ac:dyDescent="0.35">
      <c r="A56" s="117" t="s">
        <v>449</v>
      </c>
      <c r="B56" s="126">
        <v>1</v>
      </c>
      <c r="C56" s="126">
        <v>1</v>
      </c>
      <c r="D56" s="126">
        <v>0</v>
      </c>
      <c r="E56" s="126">
        <v>1</v>
      </c>
      <c r="F56" s="126">
        <v>0</v>
      </c>
      <c r="G56" s="126">
        <v>1</v>
      </c>
      <c r="H56" s="126">
        <v>1</v>
      </c>
    </row>
    <row r="57" spans="1:8" x14ac:dyDescent="0.35">
      <c r="A57" s="117" t="s">
        <v>450</v>
      </c>
      <c r="B57" s="126">
        <v>1</v>
      </c>
      <c r="C57" s="126">
        <v>0</v>
      </c>
      <c r="D57" s="126">
        <v>1</v>
      </c>
      <c r="E57" s="126">
        <v>1</v>
      </c>
      <c r="F57" s="126">
        <v>1</v>
      </c>
      <c r="G57" s="126">
        <v>1</v>
      </c>
      <c r="H57" s="126">
        <v>1</v>
      </c>
    </row>
    <row r="58" spans="1:8" x14ac:dyDescent="0.35">
      <c r="A58" s="117" t="s">
        <v>451</v>
      </c>
      <c r="B58" s="126">
        <v>0</v>
      </c>
      <c r="C58" s="126">
        <v>1</v>
      </c>
      <c r="D58" s="126">
        <v>0</v>
      </c>
      <c r="E58" s="126">
        <v>1</v>
      </c>
      <c r="F58" s="126">
        <v>0</v>
      </c>
      <c r="G58" s="126">
        <v>0</v>
      </c>
      <c r="H58" s="126">
        <v>1</v>
      </c>
    </row>
    <row r="59" spans="1:8" x14ac:dyDescent="0.35">
      <c r="A59" s="117" t="s">
        <v>452</v>
      </c>
      <c r="B59" s="126">
        <v>1</v>
      </c>
      <c r="C59" s="126">
        <v>1</v>
      </c>
      <c r="D59" s="126">
        <v>0</v>
      </c>
      <c r="E59" s="126">
        <v>1</v>
      </c>
      <c r="F59" s="126">
        <v>0</v>
      </c>
      <c r="G59" s="126">
        <v>1</v>
      </c>
      <c r="H59" s="126">
        <v>1</v>
      </c>
    </row>
    <row r="62" spans="1:8" s="127" customFormat="1" x14ac:dyDescent="0.35">
      <c r="A62" s="127" t="s">
        <v>459</v>
      </c>
    </row>
    <row r="63" spans="1:8" x14ac:dyDescent="0.35">
      <c r="C63" s="137"/>
      <c r="D63" s="137"/>
      <c r="E63" s="137"/>
      <c r="F63" s="137"/>
      <c r="G63" s="137"/>
    </row>
    <row r="64" spans="1:8" x14ac:dyDescent="0.35">
      <c r="A64" s="139" t="s">
        <v>460</v>
      </c>
      <c r="B64" s="108" t="s">
        <v>461</v>
      </c>
      <c r="C64" s="128" t="s">
        <v>462</v>
      </c>
      <c r="D64" s="129" t="s">
        <v>463</v>
      </c>
      <c r="E64" s="130" t="s">
        <v>464</v>
      </c>
      <c r="F64" s="131" t="s">
        <v>465</v>
      </c>
      <c r="G64" s="132" t="s">
        <v>466</v>
      </c>
    </row>
    <row r="65" spans="1:15" x14ac:dyDescent="0.35">
      <c r="A65" s="137"/>
      <c r="B65" s="133" t="s">
        <v>59</v>
      </c>
      <c r="C65" s="134">
        <v>39.878734747761015</v>
      </c>
      <c r="D65" s="134">
        <v>45.289068691500759</v>
      </c>
      <c r="E65" s="134">
        <v>42.221872176903048</v>
      </c>
      <c r="F65" s="134">
        <v>40.510634440816318</v>
      </c>
      <c r="G65" s="134">
        <v>27.494051908460179</v>
      </c>
    </row>
    <row r="66" spans="1:15" x14ac:dyDescent="0.35">
      <c r="A66" s="137"/>
      <c r="B66" s="133" t="s">
        <v>467</v>
      </c>
      <c r="C66" s="134">
        <v>12.374035328659602</v>
      </c>
      <c r="D66" s="134">
        <v>10.161392005146677</v>
      </c>
      <c r="E66" s="134">
        <v>13.305913248591734</v>
      </c>
      <c r="F66" s="134">
        <v>18.570240307114826</v>
      </c>
      <c r="G66" s="134">
        <v>7.7375748864748317</v>
      </c>
      <c r="J66" s="134"/>
      <c r="K66" s="134"/>
      <c r="L66" s="134"/>
      <c r="M66" s="134"/>
      <c r="N66" s="134"/>
    </row>
    <row r="67" spans="1:15" x14ac:dyDescent="0.35">
      <c r="A67" s="137"/>
      <c r="B67" s="133" t="s">
        <v>166</v>
      </c>
      <c r="C67" s="134">
        <v>0</v>
      </c>
      <c r="D67" s="134">
        <v>4.0519082973376594</v>
      </c>
      <c r="E67" s="134">
        <v>9.174500604001155</v>
      </c>
      <c r="F67" s="134">
        <v>0</v>
      </c>
      <c r="G67" s="134">
        <v>19.545698053989788</v>
      </c>
      <c r="J67" s="134"/>
      <c r="K67" s="134"/>
      <c r="L67" s="134"/>
      <c r="M67" s="134"/>
      <c r="N67" s="134"/>
    </row>
    <row r="68" spans="1:15" x14ac:dyDescent="0.35">
      <c r="A68" s="137"/>
      <c r="B68" s="133" t="s">
        <v>468</v>
      </c>
      <c r="C68" s="134">
        <v>24.98185964145075</v>
      </c>
      <c r="D68" s="134">
        <v>23.756263386047081</v>
      </c>
      <c r="E68" s="134">
        <v>12.260247105035045</v>
      </c>
      <c r="F68" s="134">
        <v>25.377710451142487</v>
      </c>
      <c r="G68" s="134">
        <v>14.421933538448005</v>
      </c>
    </row>
    <row r="69" spans="1:15" x14ac:dyDescent="0.35">
      <c r="A69" s="137"/>
      <c r="B69" s="133" t="s">
        <v>254</v>
      </c>
      <c r="C69" s="134">
        <v>4.9290226574166542</v>
      </c>
      <c r="D69" s="134">
        <v>1.9532436341289729</v>
      </c>
      <c r="E69" s="134">
        <v>3.5750439848863826</v>
      </c>
      <c r="F69" s="134">
        <v>0.82692096731128495</v>
      </c>
      <c r="G69" s="134">
        <v>1.1999172789331325</v>
      </c>
    </row>
    <row r="70" spans="1:15" x14ac:dyDescent="0.35">
      <c r="A70" s="137"/>
      <c r="B70" s="133" t="s">
        <v>293</v>
      </c>
      <c r="C70" s="134">
        <v>17.83634762471198</v>
      </c>
      <c r="D70" s="134">
        <v>14.788123985838846</v>
      </c>
      <c r="E70" s="134">
        <v>19.462422880582636</v>
      </c>
      <c r="F70" s="134">
        <v>14.714493833615085</v>
      </c>
      <c r="G70" s="134">
        <v>29.60082433369405</v>
      </c>
    </row>
    <row r="71" spans="1:15" x14ac:dyDescent="0.35">
      <c r="A71" s="138"/>
    </row>
    <row r="72" spans="1:15" x14ac:dyDescent="0.35">
      <c r="M72" s="134"/>
      <c r="N72" s="134"/>
    </row>
    <row r="73" spans="1:15" x14ac:dyDescent="0.35">
      <c r="C73" s="137">
        <v>3</v>
      </c>
      <c r="D73" s="137">
        <v>4</v>
      </c>
      <c r="E73" s="137">
        <v>5</v>
      </c>
      <c r="F73" s="137">
        <v>6</v>
      </c>
      <c r="G73" s="137">
        <v>7</v>
      </c>
      <c r="N73" s="134"/>
      <c r="O73" s="134"/>
    </row>
    <row r="74" spans="1:15" x14ac:dyDescent="0.35">
      <c r="A74" s="139" t="s">
        <v>469</v>
      </c>
      <c r="B74" s="108" t="s">
        <v>470</v>
      </c>
      <c r="C74" s="128" t="s">
        <v>462</v>
      </c>
      <c r="D74" s="129" t="s">
        <v>463</v>
      </c>
      <c r="E74" s="130" t="s">
        <v>464</v>
      </c>
      <c r="F74" s="131" t="s">
        <v>465</v>
      </c>
      <c r="G74" s="132" t="s">
        <v>466</v>
      </c>
      <c r="N74" s="134"/>
      <c r="O74" s="134"/>
    </row>
    <row r="75" spans="1:15" x14ac:dyDescent="0.35">
      <c r="A75" s="137"/>
      <c r="B75" s="133" t="s">
        <v>59</v>
      </c>
      <c r="C75" s="134">
        <v>41.76252478292102</v>
      </c>
      <c r="D75" s="134">
        <v>36.370782978492834</v>
      </c>
      <c r="E75" s="134">
        <v>40.263656231971829</v>
      </c>
      <c r="F75" s="134">
        <v>38.997083701802659</v>
      </c>
      <c r="G75" s="134">
        <v>38.275078165698368</v>
      </c>
      <c r="N75" s="134"/>
      <c r="O75" s="134"/>
    </row>
    <row r="76" spans="1:15" x14ac:dyDescent="0.35">
      <c r="A76" s="137"/>
      <c r="B76" s="133" t="s">
        <v>467</v>
      </c>
      <c r="C76" s="134">
        <v>7.1581732031584284</v>
      </c>
      <c r="D76" s="134">
        <v>11.01133058046727</v>
      </c>
      <c r="E76" s="134">
        <v>14.302930588361173</v>
      </c>
      <c r="F76" s="134">
        <v>12.517107496232699</v>
      </c>
      <c r="G76" s="134">
        <v>15.429696735899689</v>
      </c>
    </row>
    <row r="77" spans="1:15" x14ac:dyDescent="0.35">
      <c r="A77" s="137"/>
      <c r="B77" s="133" t="s">
        <v>166</v>
      </c>
      <c r="C77" s="134">
        <v>12.492825011107351</v>
      </c>
      <c r="D77" s="134">
        <v>16.893536772557514</v>
      </c>
      <c r="E77" s="134">
        <v>15.657620388471789</v>
      </c>
      <c r="F77" s="134">
        <v>11.183686873742488</v>
      </c>
      <c r="G77" s="134">
        <v>9.9447637844102825</v>
      </c>
    </row>
    <row r="78" spans="1:15" x14ac:dyDescent="0.35">
      <c r="A78" s="137"/>
      <c r="B78" s="133" t="s">
        <v>468</v>
      </c>
      <c r="C78" s="134">
        <v>26.161951701793093</v>
      </c>
      <c r="D78" s="134">
        <v>19.078199772210898</v>
      </c>
      <c r="E78" s="134">
        <v>11.691626858417706</v>
      </c>
      <c r="F78" s="134">
        <v>24.429553184834635</v>
      </c>
      <c r="G78" s="134">
        <v>20.07709286803043</v>
      </c>
    </row>
    <row r="79" spans="1:15" x14ac:dyDescent="0.35">
      <c r="A79" s="137"/>
      <c r="B79" s="133" t="s">
        <v>254</v>
      </c>
      <c r="C79" s="134">
        <v>10.412509023812095</v>
      </c>
      <c r="D79" s="134">
        <v>13.837206426890257</v>
      </c>
      <c r="E79" s="134">
        <v>15.97155356233722</v>
      </c>
      <c r="F79" s="134">
        <v>9.7380835870541453</v>
      </c>
      <c r="G79" s="134">
        <v>11.873202179228393</v>
      </c>
    </row>
    <row r="80" spans="1:15" x14ac:dyDescent="0.35">
      <c r="A80" s="137"/>
      <c r="B80" s="133" t="s">
        <v>293</v>
      </c>
      <c r="C80" s="134">
        <v>2.0120162772080197</v>
      </c>
      <c r="D80" s="134">
        <v>2.8089434693812061</v>
      </c>
      <c r="E80" s="134">
        <v>2.1126123704402855</v>
      </c>
      <c r="F80" s="134">
        <v>3.1344851563333673</v>
      </c>
      <c r="G80" s="134">
        <v>4.4001662667328301</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C6689D-F16F-433A-AC81-B90FDFFDDD76}">
  <sheetPr>
    <tabColor rgb="FF00B0F0"/>
  </sheetPr>
  <dimension ref="A1:B33"/>
  <sheetViews>
    <sheetView zoomScaleNormal="100" workbookViewId="0">
      <selection activeCell="R33" sqref="R33"/>
    </sheetView>
  </sheetViews>
  <sheetFormatPr defaultColWidth="8.6328125" defaultRowHeight="14.5" x14ac:dyDescent="0.35"/>
  <cols>
    <col min="1" max="1" width="14.08984375" style="135" bestFit="1" customWidth="1"/>
    <col min="2" max="2" width="16.36328125" style="135" customWidth="1"/>
    <col min="3" max="16384" width="8.6328125" style="135"/>
  </cols>
  <sheetData>
    <row r="1" spans="1:2" x14ac:dyDescent="0.35">
      <c r="A1" s="135" t="s">
        <v>6</v>
      </c>
      <c r="B1" s="136" t="s">
        <v>7</v>
      </c>
    </row>
    <row r="2" spans="1:2" x14ac:dyDescent="0.35">
      <c r="A2" s="135" t="s">
        <v>8</v>
      </c>
      <c r="B2" s="136" t="s">
        <v>9</v>
      </c>
    </row>
    <row r="3" spans="1:2" x14ac:dyDescent="0.35">
      <c r="A3" s="135" t="s">
        <v>10</v>
      </c>
      <c r="B3" s="136" t="s">
        <v>9</v>
      </c>
    </row>
    <row r="4" spans="1:2" x14ac:dyDescent="0.35">
      <c r="A4" s="135" t="s">
        <v>11</v>
      </c>
      <c r="B4" s="136" t="s">
        <v>9</v>
      </c>
    </row>
    <row r="5" spans="1:2" x14ac:dyDescent="0.35">
      <c r="A5" s="135" t="s">
        <v>12</v>
      </c>
      <c r="B5" s="136" t="s">
        <v>13</v>
      </c>
    </row>
    <row r="6" spans="1:2" x14ac:dyDescent="0.35">
      <c r="A6" s="135" t="s">
        <v>14</v>
      </c>
      <c r="B6" s="136" t="s">
        <v>13</v>
      </c>
    </row>
    <row r="7" spans="1:2" x14ac:dyDescent="0.35">
      <c r="A7" s="135" t="s">
        <v>15</v>
      </c>
      <c r="B7" s="136" t="s">
        <v>16</v>
      </c>
    </row>
    <row r="8" spans="1:2" x14ac:dyDescent="0.35">
      <c r="A8" s="135" t="s">
        <v>17</v>
      </c>
      <c r="B8" s="136" t="s">
        <v>16</v>
      </c>
    </row>
    <row r="9" spans="1:2" x14ac:dyDescent="0.35">
      <c r="A9" s="135" t="s">
        <v>18</v>
      </c>
      <c r="B9" s="136" t="s">
        <v>16</v>
      </c>
    </row>
    <row r="10" spans="1:2" x14ac:dyDescent="0.35">
      <c r="A10" s="135" t="s">
        <v>19</v>
      </c>
      <c r="B10" s="136" t="s">
        <v>16</v>
      </c>
    </row>
    <row r="11" spans="1:2" x14ac:dyDescent="0.35">
      <c r="A11" s="135" t="s">
        <v>20</v>
      </c>
      <c r="B11" s="136" t="s">
        <v>16</v>
      </c>
    </row>
    <row r="12" spans="1:2" x14ac:dyDescent="0.35">
      <c r="A12" s="135" t="s">
        <v>21</v>
      </c>
      <c r="B12" s="136" t="s">
        <v>16</v>
      </c>
    </row>
    <row r="13" spans="1:2" x14ac:dyDescent="0.35">
      <c r="A13" s="135" t="s">
        <v>22</v>
      </c>
      <c r="B13" s="136" t="s">
        <v>23</v>
      </c>
    </row>
    <row r="14" spans="1:2" x14ac:dyDescent="0.35">
      <c r="A14" s="135" t="s">
        <v>24</v>
      </c>
      <c r="B14" s="136" t="s">
        <v>23</v>
      </c>
    </row>
    <row r="15" spans="1:2" x14ac:dyDescent="0.35">
      <c r="A15" s="135" t="s">
        <v>25</v>
      </c>
      <c r="B15" s="136" t="s">
        <v>23</v>
      </c>
    </row>
    <row r="16" spans="1:2" x14ac:dyDescent="0.35">
      <c r="A16" s="135" t="s">
        <v>26</v>
      </c>
      <c r="B16" s="136" t="s">
        <v>23</v>
      </c>
    </row>
    <row r="17" spans="1:2" x14ac:dyDescent="0.35">
      <c r="A17" s="135" t="s">
        <v>27</v>
      </c>
      <c r="B17" s="136" t="s">
        <v>23</v>
      </c>
    </row>
    <row r="18" spans="1:2" x14ac:dyDescent="0.35">
      <c r="A18" s="135" t="s">
        <v>28</v>
      </c>
      <c r="B18" s="136" t="s">
        <v>23</v>
      </c>
    </row>
    <row r="19" spans="1:2" x14ac:dyDescent="0.35">
      <c r="A19" s="135" t="s">
        <v>29</v>
      </c>
      <c r="B19" s="136" t="s">
        <v>30</v>
      </c>
    </row>
    <row r="20" spans="1:2" x14ac:dyDescent="0.35">
      <c r="A20" s="135" t="s">
        <v>31</v>
      </c>
      <c r="B20" s="136" t="s">
        <v>30</v>
      </c>
    </row>
    <row r="21" spans="1:2" x14ac:dyDescent="0.35">
      <c r="A21" s="135" t="s">
        <v>32</v>
      </c>
      <c r="B21" s="136" t="s">
        <v>30</v>
      </c>
    </row>
    <row r="22" spans="1:2" x14ac:dyDescent="0.35">
      <c r="A22" s="135" t="s">
        <v>33</v>
      </c>
      <c r="B22" s="136" t="s">
        <v>30</v>
      </c>
    </row>
    <row r="23" spans="1:2" x14ac:dyDescent="0.35">
      <c r="A23" s="135" t="s">
        <v>34</v>
      </c>
      <c r="B23" s="136" t="s">
        <v>30</v>
      </c>
    </row>
    <row r="24" spans="1:2" x14ac:dyDescent="0.35">
      <c r="A24" s="135" t="s">
        <v>35</v>
      </c>
      <c r="B24" s="136" t="s">
        <v>36</v>
      </c>
    </row>
    <row r="25" spans="1:2" x14ac:dyDescent="0.35">
      <c r="A25" s="135" t="s">
        <v>37</v>
      </c>
      <c r="B25" s="136" t="s">
        <v>36</v>
      </c>
    </row>
    <row r="26" spans="1:2" x14ac:dyDescent="0.35">
      <c r="A26" s="135" t="s">
        <v>38</v>
      </c>
      <c r="B26" s="136" t="s">
        <v>36</v>
      </c>
    </row>
    <row r="27" spans="1:2" x14ac:dyDescent="0.35">
      <c r="A27" s="135" t="s">
        <v>39</v>
      </c>
      <c r="B27" s="136" t="s">
        <v>36</v>
      </c>
    </row>
    <row r="28" spans="1:2" x14ac:dyDescent="0.35">
      <c r="A28" s="135" t="s">
        <v>40</v>
      </c>
      <c r="B28" s="136" t="s">
        <v>36</v>
      </c>
    </row>
    <row r="29" spans="1:2" x14ac:dyDescent="0.35">
      <c r="A29" s="135" t="s">
        <v>41</v>
      </c>
      <c r="B29" s="136" t="s">
        <v>36</v>
      </c>
    </row>
    <row r="30" spans="1:2" x14ac:dyDescent="0.35">
      <c r="A30" s="135" t="s">
        <v>42</v>
      </c>
      <c r="B30" s="136" t="s">
        <v>36</v>
      </c>
    </row>
    <row r="31" spans="1:2" x14ac:dyDescent="0.35">
      <c r="A31" s="135" t="s">
        <v>43</v>
      </c>
      <c r="B31" s="136" t="s">
        <v>36</v>
      </c>
    </row>
    <row r="32" spans="1:2" x14ac:dyDescent="0.35">
      <c r="A32" s="135" t="s">
        <v>44</v>
      </c>
      <c r="B32" s="136" t="s">
        <v>36</v>
      </c>
    </row>
    <row r="33" spans="1:2" x14ac:dyDescent="0.35">
      <c r="A33" s="135" t="s">
        <v>45</v>
      </c>
      <c r="B33" s="136" t="s">
        <v>36</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hd7464b74e444de1aa82028733c08f6d xmlns="8bc3d27d-51fa-417b-9947-c21868cfc97c">
      <Terms xmlns="http://schemas.microsoft.com/office/infopath/2007/PartnerControls">
        <TermInfo xmlns="http://schemas.microsoft.com/office/infopath/2007/PartnerControls">
          <TermName xmlns="http://schemas.microsoft.com/office/infopath/2007/PartnerControls">WP1</TermName>
          <TermId xmlns="http://schemas.microsoft.com/office/infopath/2007/PartnerControls">40d9910b-34c5-4847-9020-0abccb2743f9</TermId>
        </TermInfo>
      </Terms>
    </hd7464b74e444de1aa82028733c08f6d>
    <ef5918871aac4949adbf9c1884f810c2 xmlns="8bc3d27d-51fa-417b-9947-c21868cfc97c">
      <Terms xmlns="http://schemas.microsoft.com/office/infopath/2007/PartnerControls">
        <TermInfo xmlns="http://schemas.microsoft.com/office/infopath/2007/PartnerControls">
          <TermName xmlns="http://schemas.microsoft.com/office/infopath/2007/PartnerControls">Tool</TermName>
          <TermId xmlns="http://schemas.microsoft.com/office/infopath/2007/PartnerControls">45541538-81a2-48c5-a3fb-fe08c96264e0</TermId>
        </TermInfo>
      </Terms>
    </ef5918871aac4949adbf9c1884f810c2>
    <Due_x0020_by xmlns="8bc3d27d-51fa-417b-9947-c21868cfc97c" xsi:nil="true"/>
    <Usage xmlns="8bc3d27d-51fa-417b-9947-c21868cfc97c" xsi:nil="true"/>
    <p0d8e8f002cf4aa0b1be8c688fa59aed xmlns="8bc3d27d-51fa-417b-9947-c21868cfc97c">
      <Terms xmlns="http://schemas.microsoft.com/office/infopath/2007/PartnerControls">
        <TermInfo xmlns="http://schemas.microsoft.com/office/infopath/2007/PartnerControls">
          <TermName xmlns="http://schemas.microsoft.com/office/infopath/2007/PartnerControls">Draft</TermName>
          <TermId xmlns="http://schemas.microsoft.com/office/infopath/2007/PartnerControls">da78ac1b-6fd3-4a94-82d1-4202f4dd5466</TermId>
        </TermInfo>
      </Terms>
    </p0d8e8f002cf4aa0b1be8c688fa59aed>
    <TaxCatchAll xmlns="8bc3d27d-51fa-417b-9947-c21868cfc97c">
      <Value>6</Value>
      <Value>5</Value>
      <Value>24</Value>
    </TaxCatchAll>
    <Authors xmlns="8bc3d27d-51fa-417b-9947-c21868cfc97c">
      <UserInfo>
        <DisplayName>Aerts Dorien</DisplayName>
        <AccountId>518</AccountId>
        <AccountType/>
      </UserInfo>
    </Authors>
    <Owner_x0028_s_x0029_ xmlns="8bc3d27d-51fa-417b-9947-c21868cfc97c"/>
    <Folder xmlns="BB09BC62-0908-47F5-9CB8-4381D11161D8" xsi:nil="true"/>
    <Roadmap xmlns="8bc3d27d-51fa-417b-9947-c21868cfc97c" xsi:nil="true"/>
    <Task xmlns="8bc3d27d-51fa-417b-9947-c21868cfc97c" xsi:nil="true"/>
    <SharedWithUsers xmlns="8bc3d27d-51fa-417b-9947-c21868cfc97c">
      <UserInfo>
        <DisplayName>Borragán Pedraz Guillermo</DisplayName>
        <AccountId>939</AccountId>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EnergyVille Documents Project" ma:contentTypeID="0x0101004FBE71E05C50DB4CAC702ADC8CAC277400012EB7FC9DF1A4469F73F09BF7F83809" ma:contentTypeVersion="8" ma:contentTypeDescription="" ma:contentTypeScope="" ma:versionID="076baca36d44af940c53748756f4465c">
  <xsd:schema xmlns:xsd="http://www.w3.org/2001/XMLSchema" xmlns:xs="http://www.w3.org/2001/XMLSchema" xmlns:p="http://schemas.microsoft.com/office/2006/metadata/properties" xmlns:ns2="8bc3d27d-51fa-417b-9947-c21868cfc97c" xmlns:ns3="BB09BC62-0908-47F5-9CB8-4381D11161D8" xmlns:ns4="bb09bc62-0908-47f5-9cb8-4381d11161d8" targetNamespace="http://schemas.microsoft.com/office/2006/metadata/properties" ma:root="true" ma:fieldsID="86ea7cc7ae23f5a496cae0d2d9011933" ns2:_="" ns3:_="" ns4:_="">
    <xsd:import namespace="8bc3d27d-51fa-417b-9947-c21868cfc97c"/>
    <xsd:import namespace="BB09BC62-0908-47F5-9CB8-4381D11161D8"/>
    <xsd:import namespace="bb09bc62-0908-47f5-9cb8-4381d11161d8"/>
    <xsd:element name="properties">
      <xsd:complexType>
        <xsd:sequence>
          <xsd:element name="documentManagement">
            <xsd:complexType>
              <xsd:all>
                <xsd:element ref="ns2:Task" minOccurs="0"/>
                <xsd:element ref="ns2:Authors"/>
                <xsd:element ref="ns2:Roadmap" minOccurs="0"/>
                <xsd:element ref="ns2:Usage" minOccurs="0"/>
                <xsd:element ref="ns2:Owner_x0028_s_x0029_" minOccurs="0"/>
                <xsd:element ref="ns2:Due_x0020_by" minOccurs="0"/>
                <xsd:element ref="ns2:TaxCatchAllLabel" minOccurs="0"/>
                <xsd:element ref="ns2:ef5918871aac4949adbf9c1884f810c2" minOccurs="0"/>
                <xsd:element ref="ns2:hd7464b74e444de1aa82028733c08f6d" minOccurs="0"/>
                <xsd:element ref="ns2:p0d8e8f002cf4aa0b1be8c688fa59aed" minOccurs="0"/>
                <xsd:element ref="ns2:TaxCatchAll" minOccurs="0"/>
                <xsd:element ref="ns3:Folder" minOccurs="0"/>
                <xsd:element ref="ns3:MediaServiceMetadata" minOccurs="0"/>
                <xsd:element ref="ns3:MediaServiceFastMetadata" minOccurs="0"/>
                <xsd:element ref="ns2:SharedWithUsers" minOccurs="0"/>
                <xsd:element ref="ns2:SharedWithDetails" minOccurs="0"/>
                <xsd:element ref="ns4:MediaServiceDateTaken" minOccurs="0"/>
                <xsd:element ref="ns4:MediaServiceAutoTags" minOccurs="0"/>
                <xsd:element ref="ns4:MediaServiceLocation" minOccurs="0"/>
                <xsd:element ref="ns4:MediaServiceOCR"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bc3d27d-51fa-417b-9947-c21868cfc97c" elementFormDefault="qualified">
    <xsd:import namespace="http://schemas.microsoft.com/office/2006/documentManagement/types"/>
    <xsd:import namespace="http://schemas.microsoft.com/office/infopath/2007/PartnerControls"/>
    <xsd:element name="Task" ma:index="2" nillable="true" ma:displayName="Task" ma:internalName="Task">
      <xsd:simpleType>
        <xsd:restriction base="dms:Text">
          <xsd:maxLength value="255"/>
        </xsd:restriction>
      </xsd:simpleType>
    </xsd:element>
    <xsd:element name="Authors" ma:index="5" ma:displayName="Authors" ma:list="UserInfo" ma:SharePointGroup="0" ma:internalName="Authors" ma:showField="Title">
      <xsd:complexType>
        <xsd:complexContent>
          <xsd:extension base="dms:UserMulti">
            <xsd:sequence>
              <xsd:element name="UserInfo" minOccurs="0" maxOccurs="unbounded">
                <xsd:complexType>
                  <xsd:sequence>
                    <xsd:element name="DisplayName" type="xsd:string" minOccurs="0"/>
                    <xsd:element name="AccountId" type="dms:UserId" minOccurs="0"/>
                    <xsd:element name="AccountType" type="xsd:string" minOccurs="0"/>
                  </xsd:sequence>
                </xsd:complexType>
              </xsd:element>
            </xsd:sequence>
          </xsd:extension>
        </xsd:complexContent>
      </xsd:complexType>
    </xsd:element>
    <xsd:element name="Roadmap" ma:index="7" nillable="true" ma:displayName="Roadmap" ma:internalName="Roadmap">
      <xsd:simpleType>
        <xsd:restriction base="dms:Text">
          <xsd:maxLength value="255"/>
        </xsd:restriction>
      </xsd:simpleType>
    </xsd:element>
    <xsd:element name="Usage" ma:index="8" nillable="true" ma:displayName="Usage" ma:internalName="Usage">
      <xsd:simpleType>
        <xsd:restriction base="dms:Text">
          <xsd:maxLength value="255"/>
        </xsd:restriction>
      </xsd:simpleType>
    </xsd:element>
    <xsd:element name="Owner_x0028_s_x0029_" ma:index="9" nillable="true" ma:displayName="Owner(s)" ma:internalName="Owner_x0028_s_x0029_">
      <xsd:complexType>
        <xsd:complexContent>
          <xsd:extension base="dms:MultiChoice">
            <xsd:sequence>
              <xsd:element name="Value" maxOccurs="unbounded" minOccurs="0" nillable="true">
                <xsd:simpleType>
                  <xsd:restriction base="dms:Choice">
                    <xsd:enumeration value="ABB"/>
                    <xsd:enumeration value="Actility"/>
                    <xsd:enumeration value="Condugo REstore"/>
                    <xsd:enumeration value="Eandis"/>
                    <xsd:enumeration value="Enervalis"/>
                    <xsd:enumeration value="Engie"/>
                    <xsd:enumeration value="fifthplay"/>
                    <xsd:enumeration value="imec"/>
                    <xsd:enumeration value="Infrax"/>
                    <xsd:enumeration value="KU Leuven"/>
                    <xsd:enumeration value="LRM"/>
                    <xsd:enumeration value="Nuhma"/>
                    <xsd:enumeration value="Proximus"/>
                    <xsd:enumeration value="Siemens"/>
                    <xsd:enumeration value="UHasselt"/>
                    <xsd:enumeration value="VITO"/>
                  </xsd:restriction>
                </xsd:simpleType>
              </xsd:element>
            </xsd:sequence>
          </xsd:extension>
        </xsd:complexContent>
      </xsd:complexType>
    </xsd:element>
    <xsd:element name="Due_x0020_by" ma:index="10" nillable="true" ma:displayName="Due by" ma:format="DateOnly" ma:internalName="Due_x0020_by" ma:readOnly="false">
      <xsd:simpleType>
        <xsd:restriction base="dms:DateTime"/>
      </xsd:simpleType>
    </xsd:element>
    <xsd:element name="TaxCatchAllLabel" ma:index="11" nillable="true" ma:displayName="Taxonomy Catch All Column1" ma:hidden="true" ma:list="{9cf12056-a520-456a-a6be-bc10006d612d}" ma:internalName="TaxCatchAllLabel" ma:readOnly="true" ma:showField="CatchAllDataLabel" ma:web="8bc3d27d-51fa-417b-9947-c21868cfc97c">
      <xsd:complexType>
        <xsd:complexContent>
          <xsd:extension base="dms:MultiChoiceLookup">
            <xsd:sequence>
              <xsd:element name="Value" type="dms:Lookup" maxOccurs="unbounded" minOccurs="0" nillable="true"/>
            </xsd:sequence>
          </xsd:extension>
        </xsd:complexContent>
      </xsd:complexType>
    </xsd:element>
    <xsd:element name="ef5918871aac4949adbf9c1884f810c2" ma:index="13" ma:taxonomy="true" ma:internalName="ef5918871aac4949adbf9c1884f810c2" ma:taxonomyFieldName="Document_x0020_type" ma:displayName="Document type" ma:default="" ma:fieldId="{ef591887-1aac-4949-adbf-9c1884f810c2}" ma:sspId="1e0e2d9c-beaf-4570-a308-cb56a3dd21a3" ma:termSetId="a1aca0af-099e-4afb-b49e-8a72fd1501d8" ma:anchorId="00000000-0000-0000-0000-000000000000" ma:open="false" ma:isKeyword="false">
      <xsd:complexType>
        <xsd:sequence>
          <xsd:element ref="pc:Terms" minOccurs="0" maxOccurs="1"/>
        </xsd:sequence>
      </xsd:complexType>
    </xsd:element>
    <xsd:element name="hd7464b74e444de1aa82028733c08f6d" ma:index="15" ma:taxonomy="true" ma:internalName="hd7464b74e444de1aa82028733c08f6d" ma:taxonomyFieldName="Work_x0020_packages" ma:displayName="Work packages" ma:default="" ma:fieldId="{1d7464b7-4e44-4de1-aa82-028733c08f6d}" ma:sspId="1e0e2d9c-beaf-4570-a308-cb56a3dd21a3" ma:termSetId="d5be66a3-67e6-403b-b03a-f3d0bbe22201" ma:anchorId="00000000-0000-0000-0000-000000000000" ma:open="false" ma:isKeyword="false">
      <xsd:complexType>
        <xsd:sequence>
          <xsd:element ref="pc:Terms" minOccurs="0" maxOccurs="1"/>
        </xsd:sequence>
      </xsd:complexType>
    </xsd:element>
    <xsd:element name="p0d8e8f002cf4aa0b1be8c688fa59aed" ma:index="19" ma:taxonomy="true" ma:internalName="p0d8e8f002cf4aa0b1be8c688fa59aed" ma:taxonomyFieldName="document_x0020_status" ma:displayName="Document status" ma:default="" ma:fieldId="{90d8e8f0-02cf-4aa0-b1be-8c688fa59aed}" ma:sspId="1e0e2d9c-beaf-4570-a308-cb56a3dd21a3" ma:termSetId="d10d263e-4df2-4b4f-9b9e-71a998f167fe" ma:anchorId="00000000-0000-0000-0000-000000000000" ma:open="false" ma:isKeyword="false">
      <xsd:complexType>
        <xsd:sequence>
          <xsd:element ref="pc:Terms" minOccurs="0" maxOccurs="1"/>
        </xsd:sequence>
      </xsd:complexType>
    </xsd:element>
    <xsd:element name="TaxCatchAll" ma:index="21" nillable="true" ma:displayName="Taxonomy Catch All Column" ma:hidden="true" ma:list="{9cf12056-a520-456a-a6be-bc10006d612d}" ma:internalName="TaxCatchAll" ma:showField="CatchAllData" ma:web="8bc3d27d-51fa-417b-9947-c21868cfc97c">
      <xsd:complexType>
        <xsd:complexContent>
          <xsd:extension base="dms:MultiChoiceLookup">
            <xsd:sequence>
              <xsd:element name="Value" type="dms:Lookup" maxOccurs="unbounded" minOccurs="0" nillable="true"/>
            </xsd:sequence>
          </xsd:extension>
        </xsd:complexContent>
      </xsd:complexType>
    </xsd:element>
    <xsd:element name="SharedWithUsers" ma:index="2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8"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B09BC62-0908-47F5-9CB8-4381D11161D8" elementFormDefault="qualified">
    <xsd:import namespace="http://schemas.microsoft.com/office/2006/documentManagement/types"/>
    <xsd:import namespace="http://schemas.microsoft.com/office/infopath/2007/PartnerControls"/>
    <xsd:element name="Folder" ma:index="22" nillable="true" ma:displayName="Folder" ma:format="Dropdown" ma:internalName="Folder">
      <xsd:simpleType>
        <xsd:restriction base="dms:Choice">
          <xsd:enumeration value="Shared EnergyVille"/>
          <xsd:enumeration value="Confidential EnergyVille"/>
          <xsd:enumeration value="Confidential EnergyVille + Partners"/>
        </xsd:restriction>
      </xsd:simpleType>
    </xsd:element>
    <xsd:element name="MediaServiceMetadata" ma:index="23" nillable="true" ma:displayName="MediaServiceMetadata" ma:description="" ma:hidden="true" ma:internalName="MediaServiceMetadata" ma:readOnly="true">
      <xsd:simpleType>
        <xsd:restriction base="dms:Note"/>
      </xsd:simpleType>
    </xsd:element>
    <xsd:element name="MediaServiceFastMetadata" ma:index="24" nillable="true" ma:displayName="MediaServiceFastMetadata" ma:description=""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b09bc62-0908-47f5-9cb8-4381d11161d8" elementFormDefault="qualified">
    <xsd:import namespace="http://schemas.microsoft.com/office/2006/documentManagement/types"/>
    <xsd:import namespace="http://schemas.microsoft.com/office/infopath/2007/PartnerControls"/>
    <xsd:element name="MediaServiceDateTaken" ma:index="29" nillable="true" ma:displayName="MediaServiceDateTaken" ma:hidden="true" ma:internalName="MediaServiceDateTaken" ma:readOnly="true">
      <xsd:simpleType>
        <xsd:restriction base="dms:Text"/>
      </xsd:simpleType>
    </xsd:element>
    <xsd:element name="MediaServiceAutoTags" ma:index="30" nillable="true" ma:displayName="Tags" ma:internalName="MediaServiceAutoTags" ma:readOnly="true">
      <xsd:simpleType>
        <xsd:restriction base="dms:Text"/>
      </xsd:simpleType>
    </xsd:element>
    <xsd:element name="MediaServiceLocation" ma:index="31" nillable="true" ma:displayName="Location" ma:internalName="MediaServiceLocation" ma:readOnly="true">
      <xsd:simpleType>
        <xsd:restriction base="dms:Text"/>
      </xsd:simpleType>
    </xsd:element>
    <xsd:element name="MediaServiceOCR" ma:index="32" nillable="true" ma:displayName="Extracted Text" ma:internalName="MediaServiceOCR" ma:readOnly="true">
      <xsd:simpleType>
        <xsd:restriction base="dms:Note">
          <xsd:maxLength value="255"/>
        </xsd:restriction>
      </xsd:simpleType>
    </xsd:element>
    <xsd:element name="MediaServiceAutoKeyPoints" ma:index="33" nillable="true" ma:displayName="MediaServiceAutoKeyPoints" ma:hidden="true" ma:internalName="MediaServiceAutoKeyPoints" ma:readOnly="true">
      <xsd:simpleType>
        <xsd:restriction base="dms:Note"/>
      </xsd:simpleType>
    </xsd:element>
    <xsd:element name="MediaServiceKeyPoints" ma:index="34"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2" ma:displayName="Content Type"/>
        <xsd:element ref="dc:title" minOccurs="0" maxOccurs="1" ma:index="6" ma:displayName="Title"/>
        <xsd:element ref="dc:subject" minOccurs="0" maxOccurs="1" ma:index="26" ma:displayName="Subject"/>
        <xsd:element ref="dc:description" minOccurs="0" maxOccurs="1"/>
        <xsd:element name="keywords" minOccurs="0" maxOccurs="1" type="xsd:string" ma:index="25"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E1DA7FD-F123-47E1-93BE-A861C49904B7}">
  <ds:schemaRefs>
    <ds:schemaRef ds:uri="http://schemas.microsoft.com/office/2006/documentManagement/types"/>
    <ds:schemaRef ds:uri="8bc3d27d-51fa-417b-9947-c21868cfc97c"/>
    <ds:schemaRef ds:uri="http://purl.org/dc/dcmitype/"/>
    <ds:schemaRef ds:uri="http://purl.org/dc/terms/"/>
    <ds:schemaRef ds:uri="http://schemas.microsoft.com/office/2006/metadata/properties"/>
    <ds:schemaRef ds:uri="BB09BC62-0908-47F5-9CB8-4381D11161D8"/>
    <ds:schemaRef ds:uri="bb09bc62-0908-47f5-9cb8-4381d11161d8"/>
    <ds:schemaRef ds:uri="http://purl.org/dc/elements/1.1/"/>
    <ds:schemaRef ds:uri="http://schemas.microsoft.com/office/infopath/2007/PartnerControl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D16FFAE9-79A5-46E7-AEAB-AE786E6550C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c3d27d-51fa-417b-9947-c21868cfc97c"/>
    <ds:schemaRef ds:uri="BB09BC62-0908-47F5-9CB8-4381D11161D8"/>
    <ds:schemaRef ds:uri="bb09bc62-0908-47f5-9cb8-4381d11161d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2E072A2-6C9B-473B-9FF7-2CB04F6B9DE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INFO</vt:lpstr>
      <vt:lpstr>overview_of_services</vt:lpstr>
      <vt:lpstr>heating</vt:lpstr>
      <vt:lpstr>dhw</vt:lpstr>
      <vt:lpstr>cooling</vt:lpstr>
      <vt:lpstr>ventilation</vt:lpstr>
      <vt:lpstr>lighting</vt:lpstr>
      <vt:lpstr>DE</vt:lpstr>
      <vt:lpstr>electricity</vt:lpstr>
      <vt:lpstr>EV</vt:lpstr>
      <vt:lpstr>MC</vt:lpstr>
      <vt:lpstr>Weightings</vt:lpstr>
      <vt:lpstr>Climate zones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Combined Service Catalogue - SRI Task 1 - 2017-07-07</dc:title>
  <dc:subject/>
  <dc:creator>Uslar, Mathias</dc:creator>
  <cp:keywords/>
  <dc:description/>
  <cp:lastModifiedBy>Aerts Dorien</cp:lastModifiedBy>
  <cp:revision/>
  <dcterms:created xsi:type="dcterms:W3CDTF">2017-04-11T20:49:12Z</dcterms:created>
  <dcterms:modified xsi:type="dcterms:W3CDTF">2020-06-29T07:14:18Z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0x0101004FBE71E05C50DB4CAC702ADC8CAC277400012EB7FC9DF1A4469F73F09BF7F83809</vt:lpwstr>
  </property>
  <property fmtid="{D5CDD505-2E9C-101B-9397-08002B2CF9AE}" pid="3" name="document status">
    <vt:lpwstr>5;#Draft|da78ac1b-6fd3-4a94-82d1-4202f4dd5466</vt:lpwstr>
  </property>
  <property fmtid="{D5CDD505-2E9C-101B-9397-08002B2CF9AE}" pid="4" name="Work packages">
    <vt:lpwstr>6;#WP1|40d9910b-34c5-4847-9020-0abccb2743f9</vt:lpwstr>
  </property>
  <property fmtid="{D5CDD505-2E9C-101B-9397-08002B2CF9AE}" pid="5" name="Document type">
    <vt:lpwstr>24;#Tool|45541538-81a2-48c5-a3fb-fe08c96264e0</vt:lpwstr>
  </property>
</Properties>
</file>