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M:\Andmetootlus\TABB16\"/>
    </mc:Choice>
  </mc:AlternateContent>
  <xr:revisionPtr revIDLastSave="0" documentId="13_ncr:1_{CBAEC4B4-0E17-4BA3-8106-DE551AC0785B}" xr6:coauthVersionLast="47" xr6:coauthVersionMax="47" xr10:uidLastSave="{00000000-0000-0000-0000-000000000000}"/>
  <bookViews>
    <workbookView xWindow="-120" yWindow="-120" windowWidth="38640" windowHeight="21120" activeTab="2" xr2:uid="{00000000-000D-0000-FFFF-FFFF00000000}"/>
  </bookViews>
  <sheets>
    <sheet name="CGI" sheetId="1" r:id="rId1"/>
    <sheet name="Hinded" sheetId="3" r:id="rId2"/>
    <sheet name="Hoius" sheetId="2" r:id="rId3"/>
  </sheets>
  <definedNames>
    <definedName name="Economy">CGI!$B$5:$B$142</definedName>
    <definedName name="Hinne">Hinded!$K$2:$K$7</definedName>
    <definedName name="Intressid">Hoius!$B$3:$G$14</definedName>
    <definedName name="Periood">Hoius!$A$3:$A$14</definedName>
    <definedName name="Prev.">CGI!$D$5:$D$142</definedName>
    <definedName name="Punkte">Hinded!$J$2:$J$7</definedName>
    <definedName name="Rank">CGI!$A$5:$A$142</definedName>
    <definedName name="Rank_vahe">CGI!$F$5:$F$142</definedName>
    <definedName name="Score">CGI!$C$5:$C$142</definedName>
    <definedName name="Vahe">CGI!$E$5:$E$142</definedName>
    <definedName name="valuutad">Hoius!$B$2:$G$2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9" i="2" l="1"/>
  <c r="J8" i="2" a="1"/>
  <c r="J8" i="2" s="1"/>
  <c r="J7" i="2"/>
  <c r="J6" i="2"/>
  <c r="J10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11" i="3"/>
  <c r="E12" i="3"/>
  <c r="F12" i="3"/>
  <c r="G12" i="3"/>
  <c r="E13" i="3"/>
  <c r="F13" i="3"/>
  <c r="G13" i="3"/>
  <c r="E14" i="3"/>
  <c r="F14" i="3"/>
  <c r="G14" i="3"/>
  <c r="E15" i="3"/>
  <c r="F15" i="3"/>
  <c r="G15" i="3"/>
  <c r="E16" i="3"/>
  <c r="F16" i="3"/>
  <c r="G16" i="3"/>
  <c r="E17" i="3"/>
  <c r="F17" i="3"/>
  <c r="G17" i="3"/>
  <c r="E18" i="3"/>
  <c r="F18" i="3"/>
  <c r="G18" i="3"/>
  <c r="E19" i="3"/>
  <c r="F19" i="3"/>
  <c r="G19" i="3"/>
  <c r="E20" i="3"/>
  <c r="F20" i="3"/>
  <c r="G20" i="3"/>
  <c r="E21" i="3"/>
  <c r="F21" i="3"/>
  <c r="G21" i="3"/>
  <c r="E22" i="3"/>
  <c r="F22" i="3"/>
  <c r="G22" i="3"/>
  <c r="E23" i="3"/>
  <c r="F23" i="3"/>
  <c r="G23" i="3"/>
  <c r="E24" i="3"/>
  <c r="F24" i="3"/>
  <c r="G24" i="3"/>
  <c r="E25" i="3"/>
  <c r="F25" i="3"/>
  <c r="G25" i="3"/>
  <c r="E26" i="3"/>
  <c r="F26" i="3"/>
  <c r="G26" i="3"/>
  <c r="E27" i="3"/>
  <c r="F27" i="3"/>
  <c r="G27" i="3"/>
  <c r="E28" i="3"/>
  <c r="F28" i="3"/>
  <c r="G28" i="3"/>
  <c r="E29" i="3"/>
  <c r="F29" i="3"/>
  <c r="G29" i="3"/>
  <c r="E30" i="3"/>
  <c r="F30" i="3"/>
  <c r="G30" i="3"/>
  <c r="E31" i="3"/>
  <c r="F31" i="3"/>
  <c r="G31" i="3"/>
  <c r="E32" i="3"/>
  <c r="F32" i="3"/>
  <c r="G32" i="3"/>
  <c r="E33" i="3"/>
  <c r="F33" i="3"/>
  <c r="G33" i="3"/>
  <c r="E34" i="3"/>
  <c r="F34" i="3"/>
  <c r="G34" i="3"/>
  <c r="E35" i="3"/>
  <c r="F35" i="3"/>
  <c r="G35" i="3"/>
  <c r="F11" i="3"/>
  <c r="G11" i="3"/>
  <c r="E11" i="3"/>
  <c r="N7" i="3"/>
  <c r="J21" i="1" a="1"/>
  <c r="J21" i="1" s="1"/>
  <c r="I22" i="1"/>
  <c r="I21" i="1"/>
  <c r="H21" i="1"/>
  <c r="H22" i="1"/>
  <c r="H23" i="1"/>
  <c r="I23" i="1" s="1"/>
  <c r="J23" i="1" s="1" a="1"/>
  <c r="J23" i="1" s="1"/>
  <c r="J14" i="1" a="1"/>
  <c r="J14" i="1" s="1"/>
  <c r="J15" i="1" a="1"/>
  <c r="J15" i="1" s="1"/>
  <c r="J16" i="1" a="1"/>
  <c r="J16" i="1" s="1"/>
  <c r="I14" i="1"/>
  <c r="I15" i="1"/>
  <c r="I16" i="1"/>
  <c r="H14" i="1"/>
  <c r="H15" i="1"/>
  <c r="H16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E5" i="1" a="1"/>
  <c r="E5" i="1" s="1"/>
  <c r="K9" i="1"/>
  <c r="K8" i="1"/>
  <c r="K7" i="1"/>
  <c r="K6" i="1"/>
  <c r="K5" i="1"/>
  <c r="I5" i="1"/>
  <c r="H5" i="1"/>
  <c r="J22" i="1" l="1" a="1"/>
  <c r="J22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<sst xmlns="http://schemas.openxmlformats.org/spreadsheetml/2006/main" count="226" uniqueCount="219">
  <si>
    <t>http://www3.weforum.org/docs/GCR2016-2017/05FullReport/TheGlobalCompetitivenessReport2016-2017_FINAL.pdf</t>
  </si>
  <si>
    <t>The Global Competitiveness Index 2016–2017 Rankings</t>
  </si>
  <si>
    <t>Economy</t>
  </si>
  <si>
    <t>Score</t>
  </si>
  <si>
    <t>Prev.</t>
  </si>
  <si>
    <t>Rank</t>
  </si>
  <si>
    <t>Switzerland</t>
  </si>
  <si>
    <t>Singapore</t>
  </si>
  <si>
    <t>United States</t>
  </si>
  <si>
    <t>Netherlands</t>
  </si>
  <si>
    <t>Germany</t>
  </si>
  <si>
    <t>Sweden</t>
  </si>
  <si>
    <t>United Kingdom</t>
  </si>
  <si>
    <t>Japan</t>
  </si>
  <si>
    <t>Hong Kong SAR</t>
  </si>
  <si>
    <t>Finland</t>
  </si>
  <si>
    <t>Norway</t>
  </si>
  <si>
    <t>Denmark</t>
  </si>
  <si>
    <t>New Zealand</t>
  </si>
  <si>
    <t>Taiwan, China</t>
  </si>
  <si>
    <t>Canada</t>
  </si>
  <si>
    <t>United Arab Emirates</t>
  </si>
  <si>
    <t>Belgium</t>
  </si>
  <si>
    <t>Qatar</t>
  </si>
  <si>
    <t>Austria</t>
  </si>
  <si>
    <t>Luxembourg</t>
  </si>
  <si>
    <t>France</t>
  </si>
  <si>
    <t>Australia</t>
  </si>
  <si>
    <t>Ireland</t>
  </si>
  <si>
    <t>Israel</t>
  </si>
  <si>
    <t>Malaysia</t>
  </si>
  <si>
    <t>Korea, Rep.</t>
  </si>
  <si>
    <t>Iceland</t>
  </si>
  <si>
    <t>China</t>
  </si>
  <si>
    <t>Saudi Arabia</t>
  </si>
  <si>
    <t>Estonia</t>
  </si>
  <si>
    <t>Czech Republic</t>
  </si>
  <si>
    <t>Spain</t>
  </si>
  <si>
    <t>Chile</t>
  </si>
  <si>
    <t>Thailand</t>
  </si>
  <si>
    <t>Lithuania</t>
  </si>
  <si>
    <t>Poland</t>
  </si>
  <si>
    <t>Azerbaijan</t>
  </si>
  <si>
    <t>Kuwait</t>
  </si>
  <si>
    <t>India</t>
  </si>
  <si>
    <t>Malta</t>
  </si>
  <si>
    <t>Indonesia</t>
  </si>
  <si>
    <t>Panama</t>
  </si>
  <si>
    <t>Russian Federation</t>
  </si>
  <si>
    <t>Italy</t>
  </si>
  <si>
    <t>Mauritius</t>
  </si>
  <si>
    <t>Portugal</t>
  </si>
  <si>
    <t>South Africa</t>
  </si>
  <si>
    <t>Bahrain</t>
  </si>
  <si>
    <t>Latvia</t>
  </si>
  <si>
    <t>Bulgaria</t>
  </si>
  <si>
    <t>Mexico</t>
  </si>
  <si>
    <t>Rwanda</t>
  </si>
  <si>
    <t>Kazakhstan</t>
  </si>
  <si>
    <t>Costa Rica</t>
  </si>
  <si>
    <t>Turkey</t>
  </si>
  <si>
    <t>Slovenia</t>
  </si>
  <si>
    <t>Philippines</t>
  </si>
  <si>
    <t>Brunei Darussalam</t>
  </si>
  <si>
    <t>n/a</t>
  </si>
  <si>
    <t>Georgia</t>
  </si>
  <si>
    <t>Vietnam</t>
  </si>
  <si>
    <t>Colombia</t>
  </si>
  <si>
    <t>Romania</t>
  </si>
  <si>
    <t>Jordan</t>
  </si>
  <si>
    <t>Botswana</t>
  </si>
  <si>
    <t>Slovak Republic</t>
  </si>
  <si>
    <t>Oman</t>
  </si>
  <si>
    <t>Peru</t>
  </si>
  <si>
    <t>Macedonia, FYR</t>
  </si>
  <si>
    <t>Hungary</t>
  </si>
  <si>
    <t>Morocco</t>
  </si>
  <si>
    <t>Sri Lanka</t>
  </si>
  <si>
    <t>Barbados</t>
  </si>
  <si>
    <t>Uruguay</t>
  </si>
  <si>
    <t>Croatia</t>
  </si>
  <si>
    <t>Jamaica</t>
  </si>
  <si>
    <t>Iran, Islamic Rep.</t>
  </si>
  <si>
    <t>Tajikistan</t>
  </si>
  <si>
    <t>Guatemala</t>
  </si>
  <si>
    <t>Armenia</t>
  </si>
  <si>
    <t>Albania</t>
  </si>
  <si>
    <t>Brazil</t>
  </si>
  <si>
    <t>Montenegro</t>
  </si>
  <si>
    <t>Cyprus</t>
  </si>
  <si>
    <t>Namibia</t>
  </si>
  <si>
    <t>Ukraine</t>
  </si>
  <si>
    <t>Greece</t>
  </si>
  <si>
    <t>Algeria</t>
  </si>
  <si>
    <t>Honduras</t>
  </si>
  <si>
    <t>Cambodia</t>
  </si>
  <si>
    <t>Serbia</t>
  </si>
  <si>
    <t>Ecuador</t>
  </si>
  <si>
    <t>Dominican Republic</t>
  </si>
  <si>
    <t>Lao PDR</t>
  </si>
  <si>
    <t>Trinidad and Tobago</t>
  </si>
  <si>
    <t>Tunisia</t>
  </si>
  <si>
    <t>Kenya</t>
  </si>
  <si>
    <t>Bhutan</t>
  </si>
  <si>
    <t>Nepal</t>
  </si>
  <si>
    <t>Côte d’Ivoire</t>
  </si>
  <si>
    <t>Moldova</t>
  </si>
  <si>
    <t>Lebanon</t>
  </si>
  <si>
    <t>Mongolia</t>
  </si>
  <si>
    <t>Nicaragua</t>
  </si>
  <si>
    <t>Argentina</t>
  </si>
  <si>
    <t>El Salvador</t>
  </si>
  <si>
    <t>Bangladesh</t>
  </si>
  <si>
    <t>Bosnia &amp; Herzegovina</t>
  </si>
  <si>
    <t>Gabon</t>
  </si>
  <si>
    <t>Ethiopia</t>
  </si>
  <si>
    <t>Cape Verde</t>
  </si>
  <si>
    <t>Kyrgyz Republic</t>
  </si>
  <si>
    <t>Senegal</t>
  </si>
  <si>
    <t>Uganda</t>
  </si>
  <si>
    <t>Ghana</t>
  </si>
  <si>
    <t>Egypt</t>
  </si>
  <si>
    <t>Tanzania</t>
  </si>
  <si>
    <t>Paraguay</t>
  </si>
  <si>
    <t>Zambia</t>
  </si>
  <si>
    <t>Cameroon</t>
  </si>
  <si>
    <t>Lesotho</t>
  </si>
  <si>
    <t>Bolivia</t>
  </si>
  <si>
    <t>Pakistan</t>
  </si>
  <si>
    <t>Gambia, The</t>
  </si>
  <si>
    <t>Benin</t>
  </si>
  <si>
    <t>Mali</t>
  </si>
  <si>
    <t>Zimbabwe</t>
  </si>
  <si>
    <t>Nigeria</t>
  </si>
  <si>
    <t>Madagascar</t>
  </si>
  <si>
    <t>Congo, Democratic Rep.</t>
  </si>
  <si>
    <t>Venezuela</t>
  </si>
  <si>
    <t>Liberia</t>
  </si>
  <si>
    <t>Sierra Leone</t>
  </si>
  <si>
    <t>Mozambique</t>
  </si>
  <si>
    <t>Malawi</t>
  </si>
  <si>
    <t>Burundi</t>
  </si>
  <si>
    <t>Chad</t>
  </si>
  <si>
    <t>Mauritania</t>
  </si>
  <si>
    <t>Yemen</t>
  </si>
  <si>
    <t>Tähtajaline hoius</t>
  </si>
  <si>
    <t>Periood</t>
  </si>
  <si>
    <t>EUR</t>
  </si>
  <si>
    <t>USD</t>
  </si>
  <si>
    <t>GBP</t>
  </si>
  <si>
    <t>SEK</t>
  </si>
  <si>
    <t>NOK</t>
  </si>
  <si>
    <t>CAD</t>
  </si>
  <si>
    <t>1K</t>
  </si>
  <si>
    <t>2K</t>
  </si>
  <si>
    <t>3K</t>
  </si>
  <si>
    <t>4K</t>
  </si>
  <si>
    <t>5K</t>
  </si>
  <si>
    <t>6K</t>
  </si>
  <si>
    <t>7K</t>
  </si>
  <si>
    <t>8K</t>
  </si>
  <si>
    <t>9K</t>
  </si>
  <si>
    <t>10K</t>
  </si>
  <si>
    <t>11K</t>
  </si>
  <si>
    <t>12K</t>
  </si>
  <si>
    <t>arit. keskmine</t>
  </si>
  <si>
    <t>mediaan</t>
  </si>
  <si>
    <t>kvartiilid</t>
  </si>
  <si>
    <t>Vahe</t>
  </si>
  <si>
    <t>Rank_vahe</t>
  </si>
  <si>
    <t>Suurimad tõusjad</t>
  </si>
  <si>
    <t>jrk (Rank_vahe)</t>
  </si>
  <si>
    <t>Mitmes</t>
  </si>
  <si>
    <t>Riik</t>
  </si>
  <si>
    <t>Suurimad langejad</t>
  </si>
  <si>
    <t>Tudengid</t>
  </si>
  <si>
    <t>Tudeng1</t>
  </si>
  <si>
    <t>Tudeng2</t>
  </si>
  <si>
    <t>Tudeng3</t>
  </si>
  <si>
    <t>Tudeng4</t>
  </si>
  <si>
    <t>Tudeng5</t>
  </si>
  <si>
    <t>Tudeng6</t>
  </si>
  <si>
    <t>Tudeng7</t>
  </si>
  <si>
    <t>Tudeng8</t>
  </si>
  <si>
    <t>Tudeng9</t>
  </si>
  <si>
    <t>Tudeng10</t>
  </si>
  <si>
    <t>Tudeng11</t>
  </si>
  <si>
    <t>Tudeng12</t>
  </si>
  <si>
    <t>Tudeng13</t>
  </si>
  <si>
    <t>Tudeng14</t>
  </si>
  <si>
    <t>Tudeng15</t>
  </si>
  <si>
    <t>Tudeng16</t>
  </si>
  <si>
    <t>Tudeng17</t>
  </si>
  <si>
    <t>Tudeng18</t>
  </si>
  <si>
    <t>Tudeng19</t>
  </si>
  <si>
    <t>Tudeng20</t>
  </si>
  <si>
    <t>Tudeng21</t>
  </si>
  <si>
    <t>Tudeng22</t>
  </si>
  <si>
    <t>Tudeng23</t>
  </si>
  <si>
    <t>Tudeng24</t>
  </si>
  <si>
    <t>Tudeng25</t>
  </si>
  <si>
    <t>Punkte1</t>
  </si>
  <si>
    <t>Punkte2</t>
  </si>
  <si>
    <t>Punkte3</t>
  </si>
  <si>
    <t>Hinne1</t>
  </si>
  <si>
    <t>Hinne2</t>
  </si>
  <si>
    <t>Hinne3</t>
  </si>
  <si>
    <t>Koond</t>
  </si>
  <si>
    <t>Punkte</t>
  </si>
  <si>
    <t>Hinne</t>
  </si>
  <si>
    <t>tänane kuupäev</t>
  </si>
  <si>
    <t>hoiustatav summa</t>
  </si>
  <si>
    <t>valuuta</t>
  </si>
  <si>
    <t>hoiustamise kestvus kuudes</t>
  </si>
  <si>
    <t>rida</t>
  </si>
  <si>
    <t>veerg</t>
  </si>
  <si>
    <t>intress</t>
  </si>
  <si>
    <t>lõppsumma</t>
  </si>
  <si>
    <t>väljamakse kuupäev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</si>
</sst>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2" formatCode="0.0%"/>
  </numFmts>
  <fonts count="12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23"/>
      <color theme="1"/>
      <name val="Arial"/>
      <family val="2"/>
      <charset val="186"/>
    </font>
    <font>
      <sz val="8"/>
      <color theme="1"/>
      <name val="Arial"/>
      <family val="2"/>
      <charset val="186"/>
    </font>
    <font>
      <b/>
      <sz val="12"/>
      <color theme="1"/>
      <name val="Arial"/>
      <family val="2"/>
      <charset val="186"/>
    </font>
    <font>
      <sz val="9"/>
      <color theme="1"/>
      <name val="Arial"/>
      <family val="2"/>
      <charset val="186"/>
    </font>
    <font>
      <u/>
      <sz val="11"/>
      <color theme="10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charset val="186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9" fontId="7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1"/>
    <xf numFmtId="0" fontId="4" fillId="2" borderId="0" xfId="0" applyFont="1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/>
    <xf numFmtId="0" fontId="8" fillId="0" borderId="0" xfId="0" applyFont="1"/>
    <xf numFmtId="0" fontId="0" fillId="0" borderId="1" xfId="0" applyBorder="1"/>
    <xf numFmtId="0" fontId="8" fillId="3" borderId="0" xfId="0" applyFont="1" applyFill="1"/>
    <xf numFmtId="0" fontId="8" fillId="3" borderId="1" xfId="0" applyFont="1" applyFill="1" applyBorder="1"/>
    <xf numFmtId="0" fontId="0" fillId="4" borderId="1" xfId="0" applyFill="1" applyBorder="1"/>
    <xf numFmtId="1" fontId="0" fillId="0" borderId="0" xfId="0" applyNumberFormat="1"/>
    <xf numFmtId="0" fontId="0" fillId="0" borderId="0" xfId="0" applyAlignment="1">
      <alignment horizontal="right"/>
    </xf>
    <xf numFmtId="0" fontId="10" fillId="0" borderId="1" xfId="0" applyFont="1" applyBorder="1" applyAlignment="1">
      <alignment horizontal="right"/>
    </xf>
    <xf numFmtId="1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172" fontId="0" fillId="0" borderId="1" xfId="2" applyNumberFormat="1" applyFont="1" applyBorder="1"/>
  </cellXfs>
  <cellStyles count="3">
    <cellStyle name="Hyperlink" xfId="1" builtinId="8"/>
    <cellStyle name="Normal" xfId="0" builtinId="0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40479</xdr:colOff>
      <xdr:row>3</xdr:row>
      <xdr:rowOff>44810</xdr:rowOff>
    </xdr:from>
    <xdr:ext cx="4972050" cy="183625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9078971" y="798018"/>
          <a:ext cx="4972050" cy="183625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08000" tIns="72000" rIns="108000" bIns="72000" rtlCol="0" anchor="t">
          <a:spAutoFit/>
        </a:bodyPr>
        <a:lstStyle/>
        <a:p>
          <a:r>
            <a:rPr lang="et-EE" sz="1200"/>
            <a:t>1. Töölehel GCI on Maailma Majandusfoorumi globaalse konkurentsivõime</a:t>
          </a:r>
        </a:p>
        <a:p>
          <a:r>
            <a:rPr lang="et-EE" sz="1200"/>
            <a:t>edetabel. Veerus A on riigi koht edetabelis, veerus D koht eelmise </a:t>
          </a:r>
        </a:p>
        <a:p>
          <a:r>
            <a:rPr lang="et-EE" sz="1200"/>
            <a:t>aasta edetabelis.</a:t>
          </a:r>
        </a:p>
        <a:p>
          <a:endParaRPr lang="et-EE" sz="1200"/>
        </a:p>
        <a:p>
          <a:r>
            <a:rPr lang="et-EE" sz="1200"/>
            <a:t>Leida veeru</a:t>
          </a:r>
          <a:r>
            <a:rPr lang="et-EE" sz="1200" baseline="0"/>
            <a:t> Score andmetest aritmeetiline keskmine, mediaan (asendikeskmine) ja kvartiilid.</a:t>
          </a:r>
          <a:endParaRPr lang="et-EE" sz="1200"/>
        </a:p>
        <a:p>
          <a:endParaRPr lang="et-EE" sz="1200"/>
        </a:p>
        <a:p>
          <a:r>
            <a:rPr lang="et-EE" sz="1200"/>
            <a:t>Leida kolm riiki, mis parandasid kõige rohkem oma kohta </a:t>
          </a:r>
        </a:p>
        <a:p>
          <a:r>
            <a:rPr lang="et-EE" sz="1200"/>
            <a:t>ja kolm riiki, mis langesid edetabelis kõige enam.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412</xdr:colOff>
      <xdr:row>0</xdr:row>
      <xdr:rowOff>9938</xdr:rowOff>
    </xdr:from>
    <xdr:ext cx="4962525" cy="146051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412" y="9938"/>
          <a:ext cx="4962525" cy="14605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08000" tIns="72000" rIns="108000" bIns="72000" rtlCol="0" anchor="t">
          <a:spAutoFit/>
        </a:bodyPr>
        <a:lstStyle/>
        <a:p>
          <a:r>
            <a:rPr lang="et-EE" sz="1200"/>
            <a:t>2.  Teha tabel, milles on 25 tudengi kolme kontrolltöö juhuarvudena </a:t>
          </a:r>
        </a:p>
        <a:p>
          <a:r>
            <a:rPr lang="et-EE" sz="1200"/>
            <a:t>leitud tulemused (40-100 punkti, fn RANDBETWEEN). </a:t>
          </a:r>
        </a:p>
        <a:p>
          <a:endParaRPr lang="et-EE" sz="1200"/>
        </a:p>
        <a:p>
          <a:r>
            <a:rPr lang="et-EE" sz="1200"/>
            <a:t>Leida koondhinne: kolme hinde keskmine, mis antakse vaid juhul,</a:t>
          </a:r>
        </a:p>
        <a:p>
          <a:r>
            <a:rPr lang="et-EE" sz="1200"/>
            <a:t>kui kõik kolm hinnet on vähemalt "ühed".</a:t>
          </a:r>
        </a:p>
        <a:p>
          <a:endParaRPr lang="et-EE" sz="1200"/>
        </a:p>
        <a:p>
          <a:r>
            <a:rPr lang="et-EE" sz="1200"/>
            <a:t>Leida koondhinnete keskmine, mediaan ja kõige rohkem esinev hinne.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604631</xdr:colOff>
      <xdr:row>0</xdr:row>
      <xdr:rowOff>16565</xdr:rowOff>
    </xdr:from>
    <xdr:ext cx="4095750" cy="1350993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6733761" y="16565"/>
          <a:ext cx="4095750" cy="13509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08000" tIns="72000" rIns="108000" bIns="72000" rtlCol="0" anchor="t">
          <a:spAutoFit/>
        </a:bodyPr>
        <a:lstStyle/>
        <a:p>
          <a:r>
            <a:rPr lang="et-EE" sz="1100"/>
            <a:t>4. Sisestage töölehele Hoius järgmised tähtajalise hoiuse andmed:</a:t>
          </a:r>
        </a:p>
        <a:p>
          <a:r>
            <a:rPr lang="et-EE" sz="1100"/>
            <a:t>	tänane kuupäev</a:t>
          </a:r>
        </a:p>
        <a:p>
          <a:r>
            <a:rPr lang="et-EE" sz="1100"/>
            <a:t>	hoiustatav summa</a:t>
          </a:r>
        </a:p>
        <a:p>
          <a:r>
            <a:rPr lang="et-EE" sz="1100"/>
            <a:t>	valuuta</a:t>
          </a:r>
        </a:p>
        <a:p>
          <a:r>
            <a:rPr lang="et-EE" sz="1100"/>
            <a:t>	hoiustamise kestvus kuudes</a:t>
          </a:r>
        </a:p>
        <a:p>
          <a:r>
            <a:rPr lang="et-EE" sz="1100"/>
            <a:t>Leida tabelist vastavale hoiusele kehtiv intress ja arvutage</a:t>
          </a:r>
        </a:p>
        <a:p>
          <a:r>
            <a:rPr lang="et-EE" sz="1100"/>
            <a:t>hoiuse lõppsumma ja väljamaksmise kuupäev.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3.weforum.org/docs/GCR2016-2017/05FullReport/TheGlobalCompetitivenessReport2016-2017_FINAL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2"/>
  <sheetViews>
    <sheetView topLeftCell="A9" zoomScale="265" zoomScaleNormal="265" workbookViewId="0">
      <selection activeCell="K20" sqref="K20"/>
    </sheetView>
  </sheetViews>
  <sheetFormatPr defaultRowHeight="15" x14ac:dyDescent="0.25"/>
  <cols>
    <col min="1" max="1" width="8.5703125" customWidth="1"/>
    <col min="2" max="2" width="19.5703125" customWidth="1"/>
    <col min="4" max="5" width="9.85546875" customWidth="1"/>
    <col min="6" max="6" width="13.28515625" customWidth="1"/>
    <col min="7" max="7" width="16.85546875" bestFit="1" customWidth="1"/>
    <col min="8" max="8" width="17.140625" customWidth="1"/>
    <col min="9" max="9" width="10.42578125" bestFit="1" customWidth="1"/>
    <col min="10" max="10" width="9.85546875" customWidth="1"/>
  </cols>
  <sheetData>
    <row r="1" spans="1:11" ht="29.25" x14ac:dyDescent="0.25">
      <c r="A1" s="1" t="s">
        <v>1</v>
      </c>
    </row>
    <row r="2" spans="1:11" x14ac:dyDescent="0.25">
      <c r="A2" s="6" t="s">
        <v>0</v>
      </c>
    </row>
    <row r="4" spans="1:11" ht="15.75" x14ac:dyDescent="0.25">
      <c r="A4" s="7" t="s">
        <v>5</v>
      </c>
      <c r="B4" s="7" t="s">
        <v>2</v>
      </c>
      <c r="C4" s="7" t="s">
        <v>3</v>
      </c>
      <c r="D4" s="7" t="s">
        <v>4</v>
      </c>
      <c r="E4" s="7" t="s">
        <v>168</v>
      </c>
      <c r="F4" s="7" t="s">
        <v>169</v>
      </c>
      <c r="H4" s="7" t="s">
        <v>165</v>
      </c>
      <c r="I4" s="7" t="s">
        <v>166</v>
      </c>
      <c r="K4" s="7" t="s">
        <v>167</v>
      </c>
    </row>
    <row r="5" spans="1:11" x14ac:dyDescent="0.25">
      <c r="A5">
        <v>1</v>
      </c>
      <c r="B5" s="3" t="s">
        <v>6</v>
      </c>
      <c r="C5">
        <v>5.81</v>
      </c>
      <c r="D5">
        <v>1</v>
      </c>
      <c r="E5" cm="1">
        <f t="array" ref="E5:E142">IFERROR(Prev.-Rank,0)</f>
        <v>0</v>
      </c>
      <c r="F5">
        <f>_xlfn.RANK.AVG(E5,Vahe)</f>
        <v>77</v>
      </c>
      <c r="H5">
        <f>AVERAGE(Score)</f>
        <v>4.272826086956524</v>
      </c>
      <c r="I5">
        <f>MEDIAN(Score)</f>
        <v>4.2</v>
      </c>
      <c r="J5">
        <v>0</v>
      </c>
      <c r="K5">
        <f>_xlfn.QUARTILE.INC(Score,J5)</f>
        <v>2.74</v>
      </c>
    </row>
    <row r="6" spans="1:11" x14ac:dyDescent="0.25">
      <c r="A6">
        <v>2</v>
      </c>
      <c r="B6" s="3" t="s">
        <v>7</v>
      </c>
      <c r="C6">
        <v>5.72</v>
      </c>
      <c r="D6">
        <v>2</v>
      </c>
      <c r="E6">
        <v>0</v>
      </c>
      <c r="F6">
        <f>_xlfn.RANK.AVG(E6,Vahe)</f>
        <v>77</v>
      </c>
      <c r="J6">
        <v>1</v>
      </c>
      <c r="K6">
        <f>_xlfn.QUARTILE.INC(Score,J6)</f>
        <v>3.81</v>
      </c>
    </row>
    <row r="7" spans="1:11" x14ac:dyDescent="0.25">
      <c r="A7">
        <v>3</v>
      </c>
      <c r="B7" s="3" t="s">
        <v>8</v>
      </c>
      <c r="C7">
        <v>5.7</v>
      </c>
      <c r="D7">
        <v>3</v>
      </c>
      <c r="E7">
        <v>0</v>
      </c>
      <c r="F7">
        <f>_xlfn.RANK.AVG(E7,Vahe)</f>
        <v>77</v>
      </c>
      <c r="J7">
        <v>2</v>
      </c>
      <c r="K7">
        <f>_xlfn.QUARTILE.INC(Score,J7)</f>
        <v>4.2</v>
      </c>
    </row>
    <row r="8" spans="1:11" x14ac:dyDescent="0.25">
      <c r="A8">
        <v>4</v>
      </c>
      <c r="B8" s="3" t="s">
        <v>9</v>
      </c>
      <c r="C8">
        <v>5.57</v>
      </c>
      <c r="D8">
        <v>5</v>
      </c>
      <c r="E8">
        <v>1</v>
      </c>
      <c r="F8">
        <f>_xlfn.RANK.AVG(E8,Vahe)</f>
        <v>57</v>
      </c>
      <c r="J8">
        <v>3</v>
      </c>
      <c r="K8">
        <f>_xlfn.QUARTILE.INC(Score,J8)</f>
        <v>4.59</v>
      </c>
    </row>
    <row r="9" spans="1:11" x14ac:dyDescent="0.25">
      <c r="A9">
        <v>5</v>
      </c>
      <c r="B9" s="3" t="s">
        <v>10</v>
      </c>
      <c r="C9">
        <v>5.57</v>
      </c>
      <c r="D9">
        <v>4</v>
      </c>
      <c r="E9">
        <v>-1</v>
      </c>
      <c r="F9">
        <f>_xlfn.RANK.AVG(E9,Vahe)</f>
        <v>90.5</v>
      </c>
      <c r="J9">
        <v>4</v>
      </c>
      <c r="K9">
        <f>_xlfn.QUARTILE.INC(Score,J9)</f>
        <v>5.81</v>
      </c>
    </row>
    <row r="10" spans="1:11" x14ac:dyDescent="0.25">
      <c r="A10">
        <v>6</v>
      </c>
      <c r="B10" s="3" t="s">
        <v>11</v>
      </c>
      <c r="C10">
        <v>5.53</v>
      </c>
      <c r="D10">
        <v>9</v>
      </c>
      <c r="E10">
        <v>3</v>
      </c>
      <c r="F10">
        <f>_xlfn.RANK.AVG(E10,Vahe)</f>
        <v>27</v>
      </c>
    </row>
    <row r="11" spans="1:11" x14ac:dyDescent="0.25">
      <c r="A11">
        <v>7</v>
      </c>
      <c r="B11" s="3" t="s">
        <v>12</v>
      </c>
      <c r="C11">
        <v>5.49</v>
      </c>
      <c r="D11">
        <v>10</v>
      </c>
      <c r="E11">
        <v>3</v>
      </c>
      <c r="F11">
        <f>_xlfn.RANK.AVG(E11,Vahe)</f>
        <v>27</v>
      </c>
    </row>
    <row r="12" spans="1:11" x14ac:dyDescent="0.25">
      <c r="A12">
        <v>8</v>
      </c>
      <c r="B12" s="3" t="s">
        <v>13</v>
      </c>
      <c r="C12">
        <v>5.48</v>
      </c>
      <c r="D12">
        <v>6</v>
      </c>
      <c r="E12">
        <v>-2</v>
      </c>
      <c r="F12">
        <f>_xlfn.RANK.AVG(E12,Vahe)</f>
        <v>97.5</v>
      </c>
      <c r="H12" s="10" t="s">
        <v>170</v>
      </c>
    </row>
    <row r="13" spans="1:11" x14ac:dyDescent="0.25">
      <c r="A13">
        <v>9</v>
      </c>
      <c r="B13" s="3" t="s">
        <v>14</v>
      </c>
      <c r="C13">
        <v>5.48</v>
      </c>
      <c r="D13">
        <v>7</v>
      </c>
      <c r="E13">
        <v>-2</v>
      </c>
      <c r="F13">
        <f>_xlfn.RANK.AVG(E13,Vahe)</f>
        <v>97.5</v>
      </c>
      <c r="H13" s="13" t="s">
        <v>171</v>
      </c>
      <c r="I13" s="13" t="s">
        <v>172</v>
      </c>
      <c r="J13" s="13" t="s">
        <v>173</v>
      </c>
    </row>
    <row r="14" spans="1:11" x14ac:dyDescent="0.25">
      <c r="A14">
        <v>10</v>
      </c>
      <c r="B14" s="3" t="s">
        <v>15</v>
      </c>
      <c r="C14">
        <v>5.44</v>
      </c>
      <c r="D14">
        <v>8</v>
      </c>
      <c r="E14">
        <v>-2</v>
      </c>
      <c r="F14">
        <f>_xlfn.RANK.AVG(E14,Vahe)</f>
        <v>97.5</v>
      </c>
      <c r="G14">
        <v>1</v>
      </c>
      <c r="H14" s="11">
        <f>SMALL(Rank_vahe,G14)</f>
        <v>1</v>
      </c>
      <c r="I14" s="11">
        <f>MATCH(H14,Rank_vahe,0)</f>
        <v>39</v>
      </c>
      <c r="J14" s="11" t="str" cm="1">
        <f t="array" ref="J14">INDEX(Economy,I14)</f>
        <v>India</v>
      </c>
    </row>
    <row r="15" spans="1:11" x14ac:dyDescent="0.25">
      <c r="A15">
        <v>11</v>
      </c>
      <c r="B15" s="3" t="s">
        <v>16</v>
      </c>
      <c r="C15">
        <v>5.44</v>
      </c>
      <c r="D15">
        <v>11</v>
      </c>
      <c r="E15">
        <v>0</v>
      </c>
      <c r="F15">
        <f>_xlfn.RANK.AVG(E15,Vahe)</f>
        <v>77</v>
      </c>
      <c r="G15">
        <v>2</v>
      </c>
      <c r="H15" s="11">
        <f>SMALL(Rank_vahe,G15)</f>
        <v>2</v>
      </c>
      <c r="I15" s="11">
        <f>MATCH(H15,Rank_vahe,0)</f>
        <v>80</v>
      </c>
      <c r="J15" s="11" t="str" cm="1">
        <f t="array" ref="J15">INDEX(Economy,I15)</f>
        <v>Albania</v>
      </c>
    </row>
    <row r="16" spans="1:11" x14ac:dyDescent="0.25">
      <c r="A16">
        <v>12</v>
      </c>
      <c r="B16" s="3" t="s">
        <v>17</v>
      </c>
      <c r="C16">
        <v>5.35</v>
      </c>
      <c r="D16">
        <v>12</v>
      </c>
      <c r="E16">
        <v>0</v>
      </c>
      <c r="F16">
        <f>_xlfn.RANK.AVG(E16,Vahe)</f>
        <v>77</v>
      </c>
      <c r="G16">
        <v>3</v>
      </c>
      <c r="H16" s="11">
        <f>SMALL(Rank_vahe,G16)</f>
        <v>3</v>
      </c>
      <c r="I16" s="11">
        <f>MATCH(H16,Rank_vahe,0)</f>
        <v>75</v>
      </c>
      <c r="J16" s="11" t="str" cm="1">
        <f t="array" ref="J16">INDEX(Economy,I16)</f>
        <v>Jamaica</v>
      </c>
    </row>
    <row r="17" spans="1:10" x14ac:dyDescent="0.25">
      <c r="A17">
        <v>13</v>
      </c>
      <c r="B17" s="3" t="s">
        <v>18</v>
      </c>
      <c r="C17">
        <v>5.31</v>
      </c>
      <c r="D17">
        <v>16</v>
      </c>
      <c r="E17">
        <v>3</v>
      </c>
      <c r="F17">
        <f>_xlfn.RANK.AVG(E17,Vahe)</f>
        <v>27</v>
      </c>
    </row>
    <row r="18" spans="1:10" x14ac:dyDescent="0.25">
      <c r="A18">
        <v>14</v>
      </c>
      <c r="B18" s="3" t="s">
        <v>19</v>
      </c>
      <c r="C18">
        <v>5.28</v>
      </c>
      <c r="D18">
        <v>15</v>
      </c>
      <c r="E18">
        <v>1</v>
      </c>
      <c r="F18">
        <f>_xlfn.RANK.AVG(E18,Vahe)</f>
        <v>57</v>
      </c>
    </row>
    <row r="19" spans="1:10" x14ac:dyDescent="0.25">
      <c r="A19">
        <v>15</v>
      </c>
      <c r="B19" s="3" t="s">
        <v>20</v>
      </c>
      <c r="C19">
        <v>5.27</v>
      </c>
      <c r="D19">
        <v>13</v>
      </c>
      <c r="E19">
        <v>-2</v>
      </c>
      <c r="F19">
        <f>_xlfn.RANK.AVG(E19,Vahe)</f>
        <v>97.5</v>
      </c>
      <c r="H19" s="10" t="s">
        <v>174</v>
      </c>
    </row>
    <row r="20" spans="1:10" x14ac:dyDescent="0.25">
      <c r="A20">
        <v>16</v>
      </c>
      <c r="B20" s="3" t="s">
        <v>21</v>
      </c>
      <c r="C20">
        <v>5.26</v>
      </c>
      <c r="D20">
        <v>17</v>
      </c>
      <c r="E20">
        <v>1</v>
      </c>
      <c r="F20">
        <f>_xlfn.RANK.AVG(E20,Vahe)</f>
        <v>57</v>
      </c>
      <c r="H20" s="12" t="s">
        <v>171</v>
      </c>
      <c r="I20" s="12" t="s">
        <v>172</v>
      </c>
      <c r="J20" s="12" t="s">
        <v>173</v>
      </c>
    </row>
    <row r="21" spans="1:10" x14ac:dyDescent="0.25">
      <c r="A21">
        <v>17</v>
      </c>
      <c r="B21" s="3" t="s">
        <v>22</v>
      </c>
      <c r="C21">
        <v>5.25</v>
      </c>
      <c r="D21">
        <v>19</v>
      </c>
      <c r="E21">
        <v>2</v>
      </c>
      <c r="F21">
        <f>_xlfn.RANK.AVG(E21,Vahe)</f>
        <v>40.5</v>
      </c>
      <c r="G21">
        <v>1</v>
      </c>
      <c r="H21" s="11">
        <f>LARGE(Rank_vahe,G21)</f>
        <v>138</v>
      </c>
      <c r="I21" s="11">
        <f>MATCH(H21,Rank_vahe,0)</f>
        <v>118</v>
      </c>
      <c r="J21" s="11" t="str" cm="1">
        <f t="array" ref="J21">INDEX(Economy,I21)</f>
        <v>Zambia</v>
      </c>
    </row>
    <row r="22" spans="1:10" x14ac:dyDescent="0.25">
      <c r="A22">
        <v>18</v>
      </c>
      <c r="B22" s="3" t="s">
        <v>23</v>
      </c>
      <c r="C22">
        <v>5.23</v>
      </c>
      <c r="D22">
        <v>14</v>
      </c>
      <c r="E22">
        <v>-4</v>
      </c>
      <c r="F22">
        <f>_xlfn.RANK.AVG(E22,Vahe)</f>
        <v>109.5</v>
      </c>
      <c r="G22">
        <v>2</v>
      </c>
      <c r="H22" s="11">
        <f>LARGE(Rank_vahe,G22)</f>
        <v>137</v>
      </c>
      <c r="I22" s="11">
        <f>MATCH(H22,Rank_vahe,0)</f>
        <v>83</v>
      </c>
      <c r="J22" s="11" t="str" cm="1">
        <f t="array" ref="J22">INDEX(Economy,I22)</f>
        <v>Cyprus</v>
      </c>
    </row>
    <row r="23" spans="1:10" x14ac:dyDescent="0.25">
      <c r="A23">
        <v>19</v>
      </c>
      <c r="B23" s="3" t="s">
        <v>24</v>
      </c>
      <c r="C23">
        <v>5.22</v>
      </c>
      <c r="D23">
        <v>23</v>
      </c>
      <c r="E23">
        <v>4</v>
      </c>
      <c r="F23">
        <f>_xlfn.RANK.AVG(E23,Vahe)</f>
        <v>18.5</v>
      </c>
      <c r="G23">
        <v>3</v>
      </c>
      <c r="H23" s="11">
        <f>LARGE(Rank_vahe,G23)</f>
        <v>136</v>
      </c>
      <c r="I23" s="11">
        <f>MATCH(H23,Rank_vahe,0)</f>
        <v>100</v>
      </c>
      <c r="J23" s="11" t="str" cm="1">
        <f t="array" ref="J23">INDEX(Economy,I23)</f>
        <v>Moldova</v>
      </c>
    </row>
    <row r="24" spans="1:10" x14ac:dyDescent="0.25">
      <c r="A24">
        <v>20</v>
      </c>
      <c r="B24" s="3" t="s">
        <v>25</v>
      </c>
      <c r="C24">
        <v>5.2</v>
      </c>
      <c r="D24">
        <v>20</v>
      </c>
      <c r="E24">
        <v>0</v>
      </c>
      <c r="F24">
        <f>_xlfn.RANK.AVG(E24,Vahe)</f>
        <v>77</v>
      </c>
    </row>
    <row r="25" spans="1:10" x14ac:dyDescent="0.25">
      <c r="A25">
        <v>21</v>
      </c>
      <c r="B25" s="3" t="s">
        <v>26</v>
      </c>
      <c r="C25">
        <v>5.2</v>
      </c>
      <c r="D25">
        <v>22</v>
      </c>
      <c r="E25">
        <v>1</v>
      </c>
      <c r="F25">
        <f>_xlfn.RANK.AVG(E25,Vahe)</f>
        <v>57</v>
      </c>
    </row>
    <row r="26" spans="1:10" x14ac:dyDescent="0.25">
      <c r="A26">
        <v>22</v>
      </c>
      <c r="B26" s="3" t="s">
        <v>27</v>
      </c>
      <c r="C26">
        <v>5.19</v>
      </c>
      <c r="D26">
        <v>21</v>
      </c>
      <c r="E26">
        <v>-1</v>
      </c>
      <c r="F26">
        <f>_xlfn.RANK.AVG(E26,Vahe)</f>
        <v>90.5</v>
      </c>
    </row>
    <row r="27" spans="1:10" x14ac:dyDescent="0.25">
      <c r="A27">
        <v>23</v>
      </c>
      <c r="B27" s="3" t="s">
        <v>28</v>
      </c>
      <c r="C27">
        <v>5.18</v>
      </c>
      <c r="D27">
        <v>24</v>
      </c>
      <c r="E27">
        <v>1</v>
      </c>
      <c r="F27">
        <f>_xlfn.RANK.AVG(E27,Vahe)</f>
        <v>57</v>
      </c>
    </row>
    <row r="28" spans="1:10" x14ac:dyDescent="0.25">
      <c r="A28">
        <v>24</v>
      </c>
      <c r="B28" s="3" t="s">
        <v>29</v>
      </c>
      <c r="C28">
        <v>5.18</v>
      </c>
      <c r="D28">
        <v>27</v>
      </c>
      <c r="E28">
        <v>3</v>
      </c>
      <c r="F28">
        <f>_xlfn.RANK.AVG(E28,Vahe)</f>
        <v>27</v>
      </c>
    </row>
    <row r="29" spans="1:10" x14ac:dyDescent="0.25">
      <c r="A29">
        <v>25</v>
      </c>
      <c r="B29" s="3" t="s">
        <v>30</v>
      </c>
      <c r="C29">
        <v>5.16</v>
      </c>
      <c r="D29">
        <v>18</v>
      </c>
      <c r="E29">
        <v>-7</v>
      </c>
      <c r="F29">
        <f>_xlfn.RANK.AVG(E29,Vahe)</f>
        <v>122.5</v>
      </c>
    </row>
    <row r="30" spans="1:10" x14ac:dyDescent="0.25">
      <c r="A30">
        <v>26</v>
      </c>
      <c r="B30" s="3" t="s">
        <v>31</v>
      </c>
      <c r="C30">
        <v>5.03</v>
      </c>
      <c r="D30">
        <v>26</v>
      </c>
      <c r="E30">
        <v>0</v>
      </c>
      <c r="F30">
        <f>_xlfn.RANK.AVG(E30,Vahe)</f>
        <v>77</v>
      </c>
    </row>
    <row r="31" spans="1:10" x14ac:dyDescent="0.25">
      <c r="A31">
        <v>27</v>
      </c>
      <c r="B31" s="3" t="s">
        <v>32</v>
      </c>
      <c r="C31">
        <v>4.96</v>
      </c>
      <c r="D31">
        <v>29</v>
      </c>
      <c r="E31">
        <v>2</v>
      </c>
      <c r="F31">
        <f>_xlfn.RANK.AVG(E31,Vahe)</f>
        <v>40.5</v>
      </c>
    </row>
    <row r="32" spans="1:10" x14ac:dyDescent="0.25">
      <c r="A32">
        <v>28</v>
      </c>
      <c r="B32" s="3" t="s">
        <v>33</v>
      </c>
      <c r="C32">
        <v>4.95</v>
      </c>
      <c r="D32">
        <v>28</v>
      </c>
      <c r="E32">
        <v>0</v>
      </c>
      <c r="F32">
        <f>_xlfn.RANK.AVG(E32,Vahe)</f>
        <v>77</v>
      </c>
    </row>
    <row r="33" spans="1:6" x14ac:dyDescent="0.25">
      <c r="A33">
        <v>29</v>
      </c>
      <c r="B33" s="3" t="s">
        <v>34</v>
      </c>
      <c r="C33">
        <v>4.84</v>
      </c>
      <c r="D33">
        <v>25</v>
      </c>
      <c r="E33">
        <v>-4</v>
      </c>
      <c r="F33">
        <f>_xlfn.RANK.AVG(E33,Vahe)</f>
        <v>109.5</v>
      </c>
    </row>
    <row r="34" spans="1:6" x14ac:dyDescent="0.25">
      <c r="A34">
        <v>30</v>
      </c>
      <c r="B34" s="3" t="s">
        <v>35</v>
      </c>
      <c r="C34">
        <v>4.78</v>
      </c>
      <c r="D34">
        <v>30</v>
      </c>
      <c r="E34">
        <v>0</v>
      </c>
      <c r="F34">
        <f>_xlfn.RANK.AVG(E34,Vahe)</f>
        <v>77</v>
      </c>
    </row>
    <row r="35" spans="1:6" x14ac:dyDescent="0.25">
      <c r="A35">
        <v>31</v>
      </c>
      <c r="B35" s="3" t="s">
        <v>36</v>
      </c>
      <c r="C35">
        <v>4.72</v>
      </c>
      <c r="D35">
        <v>31</v>
      </c>
      <c r="E35">
        <v>0</v>
      </c>
      <c r="F35">
        <f>_xlfn.RANK.AVG(E35,Vahe)</f>
        <v>77</v>
      </c>
    </row>
    <row r="36" spans="1:6" x14ac:dyDescent="0.25">
      <c r="A36">
        <v>32</v>
      </c>
      <c r="B36" s="3" t="s">
        <v>37</v>
      </c>
      <c r="C36">
        <v>4.68</v>
      </c>
      <c r="D36">
        <v>33</v>
      </c>
      <c r="E36">
        <v>1</v>
      </c>
      <c r="F36">
        <f>_xlfn.RANK.AVG(E36,Vahe)</f>
        <v>57</v>
      </c>
    </row>
    <row r="37" spans="1:6" x14ac:dyDescent="0.25">
      <c r="A37">
        <v>33</v>
      </c>
      <c r="B37" s="3" t="s">
        <v>38</v>
      </c>
      <c r="C37">
        <v>4.6399999999999997</v>
      </c>
      <c r="D37">
        <v>35</v>
      </c>
      <c r="E37">
        <v>2</v>
      </c>
      <c r="F37">
        <f>_xlfn.RANK.AVG(E37,Vahe)</f>
        <v>40.5</v>
      </c>
    </row>
    <row r="38" spans="1:6" x14ac:dyDescent="0.25">
      <c r="A38">
        <v>34</v>
      </c>
      <c r="B38" s="3" t="s">
        <v>39</v>
      </c>
      <c r="C38">
        <v>4.6399999999999997</v>
      </c>
      <c r="D38">
        <v>32</v>
      </c>
      <c r="E38">
        <v>-2</v>
      </c>
      <c r="F38">
        <f>_xlfn.RANK.AVG(E38,Vahe)</f>
        <v>97.5</v>
      </c>
    </row>
    <row r="39" spans="1:6" x14ac:dyDescent="0.25">
      <c r="A39">
        <v>35</v>
      </c>
      <c r="B39" s="3" t="s">
        <v>40</v>
      </c>
      <c r="C39">
        <v>4.5999999999999996</v>
      </c>
      <c r="D39">
        <v>36</v>
      </c>
      <c r="E39">
        <v>1</v>
      </c>
      <c r="F39">
        <f>_xlfn.RANK.AVG(E39,Vahe)</f>
        <v>57</v>
      </c>
    </row>
    <row r="40" spans="1:6" x14ac:dyDescent="0.25">
      <c r="A40">
        <v>36</v>
      </c>
      <c r="B40" s="3" t="s">
        <v>41</v>
      </c>
      <c r="C40">
        <v>4.5599999999999996</v>
      </c>
      <c r="D40">
        <v>41</v>
      </c>
      <c r="E40">
        <v>5</v>
      </c>
      <c r="F40">
        <f>_xlfn.RANK.AVG(E40,Vahe)</f>
        <v>13.5</v>
      </c>
    </row>
    <row r="41" spans="1:6" x14ac:dyDescent="0.25">
      <c r="A41">
        <v>37</v>
      </c>
      <c r="B41" s="3" t="s">
        <v>42</v>
      </c>
      <c r="C41">
        <v>4.55</v>
      </c>
      <c r="D41">
        <v>40</v>
      </c>
      <c r="E41">
        <v>3</v>
      </c>
      <c r="F41">
        <f>_xlfn.RANK.AVG(E41,Vahe)</f>
        <v>27</v>
      </c>
    </row>
    <row r="42" spans="1:6" x14ac:dyDescent="0.25">
      <c r="A42">
        <v>38</v>
      </c>
      <c r="B42" s="3" t="s">
        <v>43</v>
      </c>
      <c r="C42">
        <v>4.53</v>
      </c>
      <c r="D42">
        <v>34</v>
      </c>
      <c r="E42">
        <v>-4</v>
      </c>
      <c r="F42">
        <f>_xlfn.RANK.AVG(E42,Vahe)</f>
        <v>109.5</v>
      </c>
    </row>
    <row r="43" spans="1:6" x14ac:dyDescent="0.25">
      <c r="A43">
        <v>39</v>
      </c>
      <c r="B43" s="3" t="s">
        <v>44</v>
      </c>
      <c r="C43">
        <v>4.5199999999999996</v>
      </c>
      <c r="D43">
        <v>55</v>
      </c>
      <c r="E43">
        <v>16</v>
      </c>
      <c r="F43">
        <f>_xlfn.RANK.AVG(E43,Vahe)</f>
        <v>1</v>
      </c>
    </row>
    <row r="44" spans="1:6" x14ac:dyDescent="0.25">
      <c r="A44">
        <v>40</v>
      </c>
      <c r="B44" s="3" t="s">
        <v>45</v>
      </c>
      <c r="C44">
        <v>4.5199999999999996</v>
      </c>
      <c r="D44">
        <v>48</v>
      </c>
      <c r="E44">
        <v>8</v>
      </c>
      <c r="F44">
        <f>_xlfn.RANK.AVG(E44,Vahe)</f>
        <v>5</v>
      </c>
    </row>
    <row r="45" spans="1:6" x14ac:dyDescent="0.25">
      <c r="A45">
        <v>41</v>
      </c>
      <c r="B45" s="3" t="s">
        <v>46</v>
      </c>
      <c r="C45">
        <v>4.5199999999999996</v>
      </c>
      <c r="D45">
        <v>37</v>
      </c>
      <c r="E45">
        <v>-4</v>
      </c>
      <c r="F45">
        <f>_xlfn.RANK.AVG(E45,Vahe)</f>
        <v>109.5</v>
      </c>
    </row>
    <row r="46" spans="1:6" x14ac:dyDescent="0.25">
      <c r="A46">
        <v>42</v>
      </c>
      <c r="B46" s="3" t="s">
        <v>47</v>
      </c>
      <c r="C46">
        <v>4.51</v>
      </c>
      <c r="D46">
        <v>50</v>
      </c>
      <c r="E46">
        <v>8</v>
      </c>
      <c r="F46">
        <f>_xlfn.RANK.AVG(E46,Vahe)</f>
        <v>5</v>
      </c>
    </row>
    <row r="47" spans="1:6" x14ac:dyDescent="0.25">
      <c r="A47">
        <v>43</v>
      </c>
      <c r="B47" s="3" t="s">
        <v>48</v>
      </c>
      <c r="C47">
        <v>4.51</v>
      </c>
      <c r="D47">
        <v>45</v>
      </c>
      <c r="E47">
        <v>2</v>
      </c>
      <c r="F47">
        <f>_xlfn.RANK.AVG(E47,Vahe)</f>
        <v>40.5</v>
      </c>
    </row>
    <row r="48" spans="1:6" x14ac:dyDescent="0.25">
      <c r="A48">
        <v>44</v>
      </c>
      <c r="B48" s="3" t="s">
        <v>49</v>
      </c>
      <c r="C48">
        <v>4.5</v>
      </c>
      <c r="D48">
        <v>43</v>
      </c>
      <c r="E48">
        <v>-1</v>
      </c>
      <c r="F48">
        <f>_xlfn.RANK.AVG(E48,Vahe)</f>
        <v>90.5</v>
      </c>
    </row>
    <row r="49" spans="1:6" x14ac:dyDescent="0.25">
      <c r="A49">
        <v>45</v>
      </c>
      <c r="B49" s="3" t="s">
        <v>50</v>
      </c>
      <c r="C49">
        <v>4.49</v>
      </c>
      <c r="D49">
        <v>46</v>
      </c>
      <c r="E49">
        <v>1</v>
      </c>
      <c r="F49">
        <f>_xlfn.RANK.AVG(E49,Vahe)</f>
        <v>57</v>
      </c>
    </row>
    <row r="50" spans="1:6" x14ac:dyDescent="0.25">
      <c r="A50">
        <v>46</v>
      </c>
      <c r="B50" s="3" t="s">
        <v>51</v>
      </c>
      <c r="C50">
        <v>4.4800000000000004</v>
      </c>
      <c r="D50">
        <v>38</v>
      </c>
      <c r="E50">
        <v>-8</v>
      </c>
      <c r="F50">
        <f>_xlfn.RANK.AVG(E50,Vahe)</f>
        <v>125</v>
      </c>
    </row>
    <row r="51" spans="1:6" x14ac:dyDescent="0.25">
      <c r="A51">
        <v>47</v>
      </c>
      <c r="B51" s="3" t="s">
        <v>52</v>
      </c>
      <c r="C51">
        <v>4.47</v>
      </c>
      <c r="D51">
        <v>49</v>
      </c>
      <c r="E51">
        <v>2</v>
      </c>
      <c r="F51">
        <f>_xlfn.RANK.AVG(E51,Vahe)</f>
        <v>40.5</v>
      </c>
    </row>
    <row r="52" spans="1:6" x14ac:dyDescent="0.25">
      <c r="A52">
        <v>48</v>
      </c>
      <c r="B52" s="3" t="s">
        <v>53</v>
      </c>
      <c r="C52">
        <v>4.47</v>
      </c>
      <c r="D52">
        <v>39</v>
      </c>
      <c r="E52">
        <v>-9</v>
      </c>
      <c r="F52">
        <f>_xlfn.RANK.AVG(E52,Vahe)</f>
        <v>128</v>
      </c>
    </row>
    <row r="53" spans="1:6" x14ac:dyDescent="0.25">
      <c r="A53">
        <v>49</v>
      </c>
      <c r="B53" s="3" t="s">
        <v>54</v>
      </c>
      <c r="C53">
        <v>4.45</v>
      </c>
      <c r="D53">
        <v>44</v>
      </c>
      <c r="E53">
        <v>-5</v>
      </c>
      <c r="F53">
        <f>_xlfn.RANK.AVG(E53,Vahe)</f>
        <v>116</v>
      </c>
    </row>
    <row r="54" spans="1:6" x14ac:dyDescent="0.25">
      <c r="A54">
        <v>50</v>
      </c>
      <c r="B54" s="3" t="s">
        <v>55</v>
      </c>
      <c r="C54">
        <v>4.4400000000000004</v>
      </c>
      <c r="D54">
        <v>54</v>
      </c>
      <c r="E54">
        <v>4</v>
      </c>
      <c r="F54">
        <f>_xlfn.RANK.AVG(E54,Vahe)</f>
        <v>18.5</v>
      </c>
    </row>
    <row r="55" spans="1:6" x14ac:dyDescent="0.25">
      <c r="A55">
        <v>51</v>
      </c>
      <c r="B55" s="3" t="s">
        <v>56</v>
      </c>
      <c r="C55">
        <v>4.41</v>
      </c>
      <c r="D55">
        <v>57</v>
      </c>
      <c r="E55">
        <v>6</v>
      </c>
      <c r="F55">
        <f>_xlfn.RANK.AVG(E55,Vahe)</f>
        <v>10</v>
      </c>
    </row>
    <row r="56" spans="1:6" x14ac:dyDescent="0.25">
      <c r="A56">
        <v>52</v>
      </c>
      <c r="B56" s="3" t="s">
        <v>57</v>
      </c>
      <c r="C56">
        <v>4.41</v>
      </c>
      <c r="D56">
        <v>58</v>
      </c>
      <c r="E56">
        <v>6</v>
      </c>
      <c r="F56">
        <f>_xlfn.RANK.AVG(E56,Vahe)</f>
        <v>10</v>
      </c>
    </row>
    <row r="57" spans="1:6" x14ac:dyDescent="0.25">
      <c r="A57">
        <v>53</v>
      </c>
      <c r="B57" s="3" t="s">
        <v>58</v>
      </c>
      <c r="C57">
        <v>4.41</v>
      </c>
      <c r="D57">
        <v>42</v>
      </c>
      <c r="E57">
        <v>-11</v>
      </c>
      <c r="F57">
        <f>_xlfn.RANK.AVG(E57,Vahe)</f>
        <v>133</v>
      </c>
    </row>
    <row r="58" spans="1:6" x14ac:dyDescent="0.25">
      <c r="A58">
        <v>54</v>
      </c>
      <c r="B58" s="3" t="s">
        <v>59</v>
      </c>
      <c r="C58">
        <v>4.41</v>
      </c>
      <c r="D58">
        <v>52</v>
      </c>
      <c r="E58">
        <v>-2</v>
      </c>
      <c r="F58">
        <f>_xlfn.RANK.AVG(E58,Vahe)</f>
        <v>97.5</v>
      </c>
    </row>
    <row r="59" spans="1:6" x14ac:dyDescent="0.25">
      <c r="A59">
        <v>55</v>
      </c>
      <c r="B59" s="3" t="s">
        <v>60</v>
      </c>
      <c r="C59">
        <v>4.3899999999999997</v>
      </c>
      <c r="D59">
        <v>51</v>
      </c>
      <c r="E59">
        <v>-4</v>
      </c>
      <c r="F59">
        <f>_xlfn.RANK.AVG(E59,Vahe)</f>
        <v>109.5</v>
      </c>
    </row>
    <row r="60" spans="1:6" x14ac:dyDescent="0.25">
      <c r="A60">
        <v>56</v>
      </c>
      <c r="B60" s="3" t="s">
        <v>61</v>
      </c>
      <c r="C60">
        <v>4.3899999999999997</v>
      </c>
      <c r="D60">
        <v>59</v>
      </c>
      <c r="E60">
        <v>3</v>
      </c>
      <c r="F60">
        <f>_xlfn.RANK.AVG(E60,Vahe)</f>
        <v>27</v>
      </c>
    </row>
    <row r="61" spans="1:6" x14ac:dyDescent="0.25">
      <c r="A61">
        <v>57</v>
      </c>
      <c r="B61" s="3" t="s">
        <v>62</v>
      </c>
      <c r="C61">
        <v>4.3600000000000003</v>
      </c>
      <c r="D61">
        <v>47</v>
      </c>
      <c r="E61">
        <v>-10</v>
      </c>
      <c r="F61">
        <f>_xlfn.RANK.AVG(E61,Vahe)</f>
        <v>131</v>
      </c>
    </row>
    <row r="62" spans="1:6" x14ac:dyDescent="0.25">
      <c r="A62">
        <v>58</v>
      </c>
      <c r="B62" s="3" t="s">
        <v>63</v>
      </c>
      <c r="C62">
        <v>4.3499999999999996</v>
      </c>
      <c r="D62" t="s">
        <v>64</v>
      </c>
      <c r="E62">
        <v>0</v>
      </c>
      <c r="F62">
        <f>_xlfn.RANK.AVG(E62,Vahe)</f>
        <v>77</v>
      </c>
    </row>
    <row r="63" spans="1:6" x14ac:dyDescent="0.25">
      <c r="A63">
        <v>59</v>
      </c>
      <c r="B63" s="3" t="s">
        <v>65</v>
      </c>
      <c r="C63">
        <v>4.32</v>
      </c>
      <c r="D63">
        <v>66</v>
      </c>
      <c r="E63">
        <v>7</v>
      </c>
      <c r="F63">
        <f>_xlfn.RANK.AVG(E63,Vahe)</f>
        <v>7.5</v>
      </c>
    </row>
    <row r="64" spans="1:6" x14ac:dyDescent="0.25">
      <c r="A64">
        <v>60</v>
      </c>
      <c r="B64" s="3" t="s">
        <v>66</v>
      </c>
      <c r="C64">
        <v>4.3099999999999996</v>
      </c>
      <c r="D64">
        <v>56</v>
      </c>
      <c r="E64">
        <v>-4</v>
      </c>
      <c r="F64">
        <f>_xlfn.RANK.AVG(E64,Vahe)</f>
        <v>109.5</v>
      </c>
    </row>
    <row r="65" spans="1:6" x14ac:dyDescent="0.25">
      <c r="A65">
        <v>61</v>
      </c>
      <c r="B65" s="3" t="s">
        <v>67</v>
      </c>
      <c r="C65">
        <v>4.3</v>
      </c>
      <c r="D65">
        <v>61</v>
      </c>
      <c r="E65">
        <v>0</v>
      </c>
      <c r="F65">
        <f>_xlfn.RANK.AVG(E65,Vahe)</f>
        <v>77</v>
      </c>
    </row>
    <row r="66" spans="1:6" x14ac:dyDescent="0.25">
      <c r="A66">
        <v>62</v>
      </c>
      <c r="B66" s="3" t="s">
        <v>68</v>
      </c>
      <c r="C66">
        <v>4.3</v>
      </c>
      <c r="D66">
        <v>53</v>
      </c>
      <c r="E66">
        <v>-9</v>
      </c>
      <c r="F66">
        <f>_xlfn.RANK.AVG(E66,Vahe)</f>
        <v>128</v>
      </c>
    </row>
    <row r="67" spans="1:6" x14ac:dyDescent="0.25">
      <c r="A67">
        <v>63</v>
      </c>
      <c r="B67" s="3" t="s">
        <v>69</v>
      </c>
      <c r="C67">
        <v>4.29</v>
      </c>
      <c r="D67">
        <v>64</v>
      </c>
      <c r="E67">
        <v>1</v>
      </c>
      <c r="F67">
        <f>_xlfn.RANK.AVG(E67,Vahe)</f>
        <v>57</v>
      </c>
    </row>
    <row r="68" spans="1:6" x14ac:dyDescent="0.25">
      <c r="A68">
        <v>64</v>
      </c>
      <c r="B68" s="3" t="s">
        <v>70</v>
      </c>
      <c r="C68">
        <v>4.29</v>
      </c>
      <c r="D68">
        <v>71</v>
      </c>
      <c r="E68">
        <v>7</v>
      </c>
      <c r="F68">
        <f>_xlfn.RANK.AVG(E68,Vahe)</f>
        <v>7.5</v>
      </c>
    </row>
    <row r="69" spans="1:6" x14ac:dyDescent="0.25">
      <c r="A69">
        <v>65</v>
      </c>
      <c r="B69" s="3" t="s">
        <v>71</v>
      </c>
      <c r="C69">
        <v>4.28</v>
      </c>
      <c r="D69">
        <v>67</v>
      </c>
      <c r="E69">
        <v>2</v>
      </c>
      <c r="F69">
        <f>_xlfn.RANK.AVG(E69,Vahe)</f>
        <v>40.5</v>
      </c>
    </row>
    <row r="70" spans="1:6" x14ac:dyDescent="0.25">
      <c r="A70">
        <v>66</v>
      </c>
      <c r="B70" s="3" t="s">
        <v>72</v>
      </c>
      <c r="C70">
        <v>4.28</v>
      </c>
      <c r="D70">
        <v>62</v>
      </c>
      <c r="E70">
        <v>-4</v>
      </c>
      <c r="F70">
        <f>_xlfn.RANK.AVG(E70,Vahe)</f>
        <v>109.5</v>
      </c>
    </row>
    <row r="71" spans="1:6" x14ac:dyDescent="0.25">
      <c r="A71">
        <v>67</v>
      </c>
      <c r="B71" s="3" t="s">
        <v>73</v>
      </c>
      <c r="C71">
        <v>4.2300000000000004</v>
      </c>
      <c r="D71">
        <v>69</v>
      </c>
      <c r="E71">
        <v>2</v>
      </c>
      <c r="F71">
        <f>_xlfn.RANK.AVG(E71,Vahe)</f>
        <v>40.5</v>
      </c>
    </row>
    <row r="72" spans="1:6" x14ac:dyDescent="0.25">
      <c r="A72">
        <v>68</v>
      </c>
      <c r="B72" s="3" t="s">
        <v>74</v>
      </c>
      <c r="C72">
        <v>4.2300000000000004</v>
      </c>
      <c r="D72">
        <v>60</v>
      </c>
      <c r="E72">
        <v>-8</v>
      </c>
      <c r="F72">
        <f>_xlfn.RANK.AVG(E72,Vahe)</f>
        <v>125</v>
      </c>
    </row>
    <row r="73" spans="1:6" x14ac:dyDescent="0.25">
      <c r="A73">
        <v>69</v>
      </c>
      <c r="B73" s="3" t="s">
        <v>75</v>
      </c>
      <c r="C73">
        <v>4.2</v>
      </c>
      <c r="D73">
        <v>63</v>
      </c>
      <c r="E73">
        <v>-6</v>
      </c>
      <c r="F73">
        <f>_xlfn.RANK.AVG(E73,Vahe)</f>
        <v>120</v>
      </c>
    </row>
    <row r="74" spans="1:6" x14ac:dyDescent="0.25">
      <c r="A74">
        <v>70</v>
      </c>
      <c r="B74" s="3" t="s">
        <v>76</v>
      </c>
      <c r="C74">
        <v>4.2</v>
      </c>
      <c r="D74">
        <v>72</v>
      </c>
      <c r="E74">
        <v>2</v>
      </c>
      <c r="F74">
        <f>_xlfn.RANK.AVG(E74,Vahe)</f>
        <v>40.5</v>
      </c>
    </row>
    <row r="75" spans="1:6" x14ac:dyDescent="0.25">
      <c r="A75">
        <v>71</v>
      </c>
      <c r="B75" s="3" t="s">
        <v>77</v>
      </c>
      <c r="C75">
        <v>4.1900000000000004</v>
      </c>
      <c r="D75">
        <v>68</v>
      </c>
      <c r="E75">
        <v>-3</v>
      </c>
      <c r="F75">
        <f>_xlfn.RANK.AVG(E75,Vahe)</f>
        <v>104</v>
      </c>
    </row>
    <row r="76" spans="1:6" x14ac:dyDescent="0.25">
      <c r="A76">
        <v>72</v>
      </c>
      <c r="B76" s="3" t="s">
        <v>78</v>
      </c>
      <c r="C76">
        <v>4.1900000000000004</v>
      </c>
      <c r="D76" t="s">
        <v>64</v>
      </c>
      <c r="E76">
        <v>0</v>
      </c>
      <c r="F76">
        <f>_xlfn.RANK.AVG(E76,Vahe)</f>
        <v>77</v>
      </c>
    </row>
    <row r="77" spans="1:6" x14ac:dyDescent="0.25">
      <c r="A77">
        <v>73</v>
      </c>
      <c r="B77" s="3" t="s">
        <v>79</v>
      </c>
      <c r="C77">
        <v>4.17</v>
      </c>
      <c r="D77">
        <v>73</v>
      </c>
      <c r="E77">
        <v>0</v>
      </c>
      <c r="F77">
        <f>_xlfn.RANK.AVG(E77,Vahe)</f>
        <v>77</v>
      </c>
    </row>
    <row r="78" spans="1:6" x14ac:dyDescent="0.25">
      <c r="A78">
        <v>74</v>
      </c>
      <c r="B78" s="3" t="s">
        <v>80</v>
      </c>
      <c r="C78">
        <v>4.1500000000000004</v>
      </c>
      <c r="D78">
        <v>77</v>
      </c>
      <c r="E78">
        <v>3</v>
      </c>
      <c r="F78">
        <f>_xlfn.RANK.AVG(E78,Vahe)</f>
        <v>27</v>
      </c>
    </row>
    <row r="79" spans="1:6" x14ac:dyDescent="0.25">
      <c r="A79">
        <v>75</v>
      </c>
      <c r="B79" s="3" t="s">
        <v>81</v>
      </c>
      <c r="C79">
        <v>4.13</v>
      </c>
      <c r="D79">
        <v>86</v>
      </c>
      <c r="E79">
        <v>11</v>
      </c>
      <c r="F79">
        <f>_xlfn.RANK.AVG(E79,Vahe)</f>
        <v>3</v>
      </c>
    </row>
    <row r="80" spans="1:6" x14ac:dyDescent="0.25">
      <c r="A80">
        <v>76</v>
      </c>
      <c r="B80" s="3" t="s">
        <v>82</v>
      </c>
      <c r="C80">
        <v>4.12</v>
      </c>
      <c r="D80">
        <v>74</v>
      </c>
      <c r="E80">
        <v>-2</v>
      </c>
      <c r="F80">
        <f>_xlfn.RANK.AVG(E80,Vahe)</f>
        <v>97.5</v>
      </c>
    </row>
    <row r="81" spans="1:6" x14ac:dyDescent="0.25">
      <c r="A81">
        <v>77</v>
      </c>
      <c r="B81" s="3" t="s">
        <v>83</v>
      </c>
      <c r="C81">
        <v>4.12</v>
      </c>
      <c r="D81">
        <v>80</v>
      </c>
      <c r="E81">
        <v>3</v>
      </c>
      <c r="F81">
        <f>_xlfn.RANK.AVG(E81,Vahe)</f>
        <v>27</v>
      </c>
    </row>
    <row r="82" spans="1:6" x14ac:dyDescent="0.25">
      <c r="A82">
        <v>78</v>
      </c>
      <c r="B82" s="3" t="s">
        <v>84</v>
      </c>
      <c r="C82">
        <v>4.08</v>
      </c>
      <c r="D82">
        <v>78</v>
      </c>
      <c r="E82">
        <v>0</v>
      </c>
      <c r="F82">
        <f>_xlfn.RANK.AVG(E82,Vahe)</f>
        <v>77</v>
      </c>
    </row>
    <row r="83" spans="1:6" x14ac:dyDescent="0.25">
      <c r="A83">
        <v>79</v>
      </c>
      <c r="B83" s="3" t="s">
        <v>85</v>
      </c>
      <c r="C83">
        <v>4.07</v>
      </c>
      <c r="D83">
        <v>82</v>
      </c>
      <c r="E83">
        <v>3</v>
      </c>
      <c r="F83">
        <f>_xlfn.RANK.AVG(E83,Vahe)</f>
        <v>27</v>
      </c>
    </row>
    <row r="84" spans="1:6" x14ac:dyDescent="0.25">
      <c r="A84">
        <v>80</v>
      </c>
      <c r="B84" s="3" t="s">
        <v>86</v>
      </c>
      <c r="C84">
        <v>4.0599999999999996</v>
      </c>
      <c r="D84">
        <v>93</v>
      </c>
      <c r="E84">
        <v>13</v>
      </c>
      <c r="F84">
        <f>_xlfn.RANK.AVG(E84,Vahe)</f>
        <v>2</v>
      </c>
    </row>
    <row r="85" spans="1:6" x14ac:dyDescent="0.25">
      <c r="A85">
        <v>81</v>
      </c>
      <c r="B85" s="3" t="s">
        <v>87</v>
      </c>
      <c r="C85">
        <v>4.0599999999999996</v>
      </c>
      <c r="D85">
        <v>75</v>
      </c>
      <c r="E85">
        <v>-6</v>
      </c>
      <c r="F85">
        <f>_xlfn.RANK.AVG(E85,Vahe)</f>
        <v>120</v>
      </c>
    </row>
    <row r="86" spans="1:6" x14ac:dyDescent="0.25">
      <c r="A86">
        <v>82</v>
      </c>
      <c r="B86" s="3" t="s">
        <v>88</v>
      </c>
      <c r="C86">
        <v>4.05</v>
      </c>
      <c r="D86">
        <v>70</v>
      </c>
      <c r="E86">
        <v>-12</v>
      </c>
      <c r="F86">
        <f>_xlfn.RANK.AVG(E86,Vahe)</f>
        <v>134</v>
      </c>
    </row>
    <row r="87" spans="1:6" x14ac:dyDescent="0.25">
      <c r="A87">
        <v>83</v>
      </c>
      <c r="B87" s="3" t="s">
        <v>89</v>
      </c>
      <c r="C87">
        <v>4.04</v>
      </c>
      <c r="D87">
        <v>65</v>
      </c>
      <c r="E87">
        <v>-18</v>
      </c>
      <c r="F87">
        <f>_xlfn.RANK.AVG(E87,Vahe)</f>
        <v>137</v>
      </c>
    </row>
    <row r="88" spans="1:6" x14ac:dyDescent="0.25">
      <c r="A88">
        <v>84</v>
      </c>
      <c r="B88" s="3" t="s">
        <v>90</v>
      </c>
      <c r="C88">
        <v>4.0199999999999996</v>
      </c>
      <c r="D88">
        <v>85</v>
      </c>
      <c r="E88">
        <v>1</v>
      </c>
      <c r="F88">
        <f>_xlfn.RANK.AVG(E88,Vahe)</f>
        <v>57</v>
      </c>
    </row>
    <row r="89" spans="1:6" x14ac:dyDescent="0.25">
      <c r="A89">
        <v>85</v>
      </c>
      <c r="B89" s="3" t="s">
        <v>91</v>
      </c>
      <c r="C89">
        <v>4</v>
      </c>
      <c r="D89">
        <v>79</v>
      </c>
      <c r="E89">
        <v>-6</v>
      </c>
      <c r="F89">
        <f>_xlfn.RANK.AVG(E89,Vahe)</f>
        <v>120</v>
      </c>
    </row>
    <row r="90" spans="1:6" x14ac:dyDescent="0.25">
      <c r="A90">
        <v>86</v>
      </c>
      <c r="B90" s="3" t="s">
        <v>92</v>
      </c>
      <c r="C90">
        <v>4</v>
      </c>
      <c r="D90">
        <v>81</v>
      </c>
      <c r="E90">
        <v>-5</v>
      </c>
      <c r="F90">
        <f>_xlfn.RANK.AVG(E90,Vahe)</f>
        <v>116</v>
      </c>
    </row>
    <row r="91" spans="1:6" x14ac:dyDescent="0.25">
      <c r="A91">
        <v>87</v>
      </c>
      <c r="B91" s="3" t="s">
        <v>93</v>
      </c>
      <c r="C91">
        <v>3.98</v>
      </c>
      <c r="D91">
        <v>87</v>
      </c>
      <c r="E91">
        <v>0</v>
      </c>
      <c r="F91">
        <f>_xlfn.RANK.AVG(E91,Vahe)</f>
        <v>77</v>
      </c>
    </row>
    <row r="92" spans="1:6" x14ac:dyDescent="0.25">
      <c r="A92">
        <v>88</v>
      </c>
      <c r="B92" s="3" t="s">
        <v>94</v>
      </c>
      <c r="C92">
        <v>3.98</v>
      </c>
      <c r="D92">
        <v>88</v>
      </c>
      <c r="E92">
        <v>0</v>
      </c>
      <c r="F92">
        <f>_xlfn.RANK.AVG(E92,Vahe)</f>
        <v>77</v>
      </c>
    </row>
    <row r="93" spans="1:6" x14ac:dyDescent="0.25">
      <c r="A93">
        <v>89</v>
      </c>
      <c r="B93" s="3" t="s">
        <v>95</v>
      </c>
      <c r="C93">
        <v>3.98</v>
      </c>
      <c r="D93">
        <v>90</v>
      </c>
      <c r="E93">
        <v>1</v>
      </c>
      <c r="F93">
        <f>_xlfn.RANK.AVG(E93,Vahe)</f>
        <v>57</v>
      </c>
    </row>
    <row r="94" spans="1:6" x14ac:dyDescent="0.25">
      <c r="A94">
        <v>90</v>
      </c>
      <c r="B94" s="3" t="s">
        <v>96</v>
      </c>
      <c r="C94">
        <v>3.97</v>
      </c>
      <c r="D94">
        <v>94</v>
      </c>
      <c r="E94">
        <v>4</v>
      </c>
      <c r="F94">
        <f>_xlfn.RANK.AVG(E94,Vahe)</f>
        <v>18.5</v>
      </c>
    </row>
    <row r="95" spans="1:6" x14ac:dyDescent="0.25">
      <c r="A95">
        <v>91</v>
      </c>
      <c r="B95" s="3" t="s">
        <v>97</v>
      </c>
      <c r="C95">
        <v>3.96</v>
      </c>
      <c r="D95">
        <v>76</v>
      </c>
      <c r="E95">
        <v>-15</v>
      </c>
      <c r="F95">
        <f>_xlfn.RANK.AVG(E95,Vahe)</f>
        <v>135</v>
      </c>
    </row>
    <row r="96" spans="1:6" x14ac:dyDescent="0.25">
      <c r="A96">
        <v>92</v>
      </c>
      <c r="B96" s="3" t="s">
        <v>98</v>
      </c>
      <c r="C96">
        <v>3.94</v>
      </c>
      <c r="D96">
        <v>98</v>
      </c>
      <c r="E96">
        <v>6</v>
      </c>
      <c r="F96">
        <f>_xlfn.RANK.AVG(E96,Vahe)</f>
        <v>10</v>
      </c>
    </row>
    <row r="97" spans="1:6" x14ac:dyDescent="0.25">
      <c r="A97">
        <v>93</v>
      </c>
      <c r="B97" s="3" t="s">
        <v>99</v>
      </c>
      <c r="C97">
        <v>3.93</v>
      </c>
      <c r="D97">
        <v>83</v>
      </c>
      <c r="E97">
        <v>-10</v>
      </c>
      <c r="F97">
        <f>_xlfn.RANK.AVG(E97,Vahe)</f>
        <v>131</v>
      </c>
    </row>
    <row r="98" spans="1:6" x14ac:dyDescent="0.25">
      <c r="A98">
        <v>94</v>
      </c>
      <c r="B98" s="3" t="s">
        <v>100</v>
      </c>
      <c r="C98">
        <v>3.93</v>
      </c>
      <c r="D98">
        <v>89</v>
      </c>
      <c r="E98">
        <v>-5</v>
      </c>
      <c r="F98">
        <f>_xlfn.RANK.AVG(E98,Vahe)</f>
        <v>116</v>
      </c>
    </row>
    <row r="99" spans="1:6" x14ac:dyDescent="0.25">
      <c r="A99">
        <v>95</v>
      </c>
      <c r="B99" s="3" t="s">
        <v>101</v>
      </c>
      <c r="C99">
        <v>3.92</v>
      </c>
      <c r="D99">
        <v>92</v>
      </c>
      <c r="E99">
        <v>-3</v>
      </c>
      <c r="F99">
        <f>_xlfn.RANK.AVG(E99,Vahe)</f>
        <v>104</v>
      </c>
    </row>
    <row r="100" spans="1:6" x14ac:dyDescent="0.25">
      <c r="A100">
        <v>96</v>
      </c>
      <c r="B100" s="3" t="s">
        <v>102</v>
      </c>
      <c r="C100">
        <v>3.9</v>
      </c>
      <c r="D100">
        <v>99</v>
      </c>
      <c r="E100">
        <v>3</v>
      </c>
      <c r="F100">
        <f>_xlfn.RANK.AVG(E100,Vahe)</f>
        <v>27</v>
      </c>
    </row>
    <row r="101" spans="1:6" x14ac:dyDescent="0.25">
      <c r="A101">
        <v>97</v>
      </c>
      <c r="B101" s="3" t="s">
        <v>103</v>
      </c>
      <c r="C101">
        <v>3.87</v>
      </c>
      <c r="D101">
        <v>105</v>
      </c>
      <c r="E101">
        <v>8</v>
      </c>
      <c r="F101">
        <f>_xlfn.RANK.AVG(E101,Vahe)</f>
        <v>5</v>
      </c>
    </row>
    <row r="102" spans="1:6" x14ac:dyDescent="0.25">
      <c r="A102">
        <v>98</v>
      </c>
      <c r="B102" s="3" t="s">
        <v>104</v>
      </c>
      <c r="C102">
        <v>3.87</v>
      </c>
      <c r="D102">
        <v>100</v>
      </c>
      <c r="E102">
        <v>2</v>
      </c>
      <c r="F102">
        <f>_xlfn.RANK.AVG(E102,Vahe)</f>
        <v>40.5</v>
      </c>
    </row>
    <row r="103" spans="1:6" x14ac:dyDescent="0.25">
      <c r="A103">
        <v>99</v>
      </c>
      <c r="B103" s="3" t="s">
        <v>105</v>
      </c>
      <c r="C103">
        <v>3.86</v>
      </c>
      <c r="D103">
        <v>91</v>
      </c>
      <c r="E103">
        <v>-8</v>
      </c>
      <c r="F103">
        <f>_xlfn.RANK.AVG(E103,Vahe)</f>
        <v>125</v>
      </c>
    </row>
    <row r="104" spans="1:6" x14ac:dyDescent="0.25">
      <c r="A104">
        <v>100</v>
      </c>
      <c r="B104" s="3" t="s">
        <v>106</v>
      </c>
      <c r="C104">
        <v>3.86</v>
      </c>
      <c r="D104">
        <v>84</v>
      </c>
      <c r="E104">
        <v>-16</v>
      </c>
      <c r="F104">
        <f>_xlfn.RANK.AVG(E104,Vahe)</f>
        <v>136</v>
      </c>
    </row>
    <row r="105" spans="1:6" x14ac:dyDescent="0.25">
      <c r="A105">
        <v>101</v>
      </c>
      <c r="B105" s="3" t="s">
        <v>107</v>
      </c>
      <c r="C105">
        <v>3.84</v>
      </c>
      <c r="D105">
        <v>101</v>
      </c>
      <c r="E105">
        <v>0</v>
      </c>
      <c r="F105">
        <f>_xlfn.RANK.AVG(E105,Vahe)</f>
        <v>77</v>
      </c>
    </row>
    <row r="106" spans="1:6" x14ac:dyDescent="0.25">
      <c r="A106">
        <v>102</v>
      </c>
      <c r="B106" s="3" t="s">
        <v>108</v>
      </c>
      <c r="C106">
        <v>3.84</v>
      </c>
      <c r="D106">
        <v>104</v>
      </c>
      <c r="E106">
        <v>2</v>
      </c>
      <c r="F106">
        <f>_xlfn.RANK.AVG(E106,Vahe)</f>
        <v>40.5</v>
      </c>
    </row>
    <row r="107" spans="1:6" x14ac:dyDescent="0.25">
      <c r="A107">
        <v>103</v>
      </c>
      <c r="B107" s="3" t="s">
        <v>109</v>
      </c>
      <c r="C107">
        <v>3.81</v>
      </c>
      <c r="D107">
        <v>108</v>
      </c>
      <c r="E107">
        <v>5</v>
      </c>
      <c r="F107">
        <f>_xlfn.RANK.AVG(E107,Vahe)</f>
        <v>13.5</v>
      </c>
    </row>
    <row r="108" spans="1:6" x14ac:dyDescent="0.25">
      <c r="A108">
        <v>104</v>
      </c>
      <c r="B108" s="3" t="s">
        <v>110</v>
      </c>
      <c r="C108">
        <v>3.81</v>
      </c>
      <c r="D108">
        <v>106</v>
      </c>
      <c r="E108">
        <v>2</v>
      </c>
      <c r="F108">
        <f>_xlfn.RANK.AVG(E108,Vahe)</f>
        <v>40.5</v>
      </c>
    </row>
    <row r="109" spans="1:6" x14ac:dyDescent="0.25">
      <c r="A109">
        <v>105</v>
      </c>
      <c r="B109" s="3" t="s">
        <v>111</v>
      </c>
      <c r="C109">
        <v>3.81</v>
      </c>
      <c r="D109">
        <v>95</v>
      </c>
      <c r="E109">
        <v>-10</v>
      </c>
      <c r="F109">
        <f>_xlfn.RANK.AVG(E109,Vahe)</f>
        <v>131</v>
      </c>
    </row>
    <row r="110" spans="1:6" x14ac:dyDescent="0.25">
      <c r="A110">
        <v>106</v>
      </c>
      <c r="B110" s="3" t="s">
        <v>112</v>
      </c>
      <c r="C110">
        <v>3.8</v>
      </c>
      <c r="D110">
        <v>107</v>
      </c>
      <c r="E110">
        <v>1</v>
      </c>
      <c r="F110">
        <f>_xlfn.RANK.AVG(E110,Vahe)</f>
        <v>57</v>
      </c>
    </row>
    <row r="111" spans="1:6" x14ac:dyDescent="0.25">
      <c r="A111">
        <v>107</v>
      </c>
      <c r="B111" s="3" t="s">
        <v>113</v>
      </c>
      <c r="C111">
        <v>3.8</v>
      </c>
      <c r="D111">
        <v>111</v>
      </c>
      <c r="E111">
        <v>4</v>
      </c>
      <c r="F111">
        <f>_xlfn.RANK.AVG(E111,Vahe)</f>
        <v>18.5</v>
      </c>
    </row>
    <row r="112" spans="1:6" x14ac:dyDescent="0.25">
      <c r="A112">
        <v>108</v>
      </c>
      <c r="B112" s="3" t="s">
        <v>114</v>
      </c>
      <c r="C112">
        <v>3.79</v>
      </c>
      <c r="D112">
        <v>103</v>
      </c>
      <c r="E112">
        <v>-5</v>
      </c>
      <c r="F112">
        <f>_xlfn.RANK.AVG(E112,Vahe)</f>
        <v>116</v>
      </c>
    </row>
    <row r="113" spans="1:6" x14ac:dyDescent="0.25">
      <c r="A113">
        <v>109</v>
      </c>
      <c r="B113" s="3" t="s">
        <v>115</v>
      </c>
      <c r="C113">
        <v>3.77</v>
      </c>
      <c r="D113">
        <v>109</v>
      </c>
      <c r="E113">
        <v>0</v>
      </c>
      <c r="F113">
        <f>_xlfn.RANK.AVG(E113,Vahe)</f>
        <v>77</v>
      </c>
    </row>
    <row r="114" spans="1:6" x14ac:dyDescent="0.25">
      <c r="A114">
        <v>110</v>
      </c>
      <c r="B114" s="3" t="s">
        <v>116</v>
      </c>
      <c r="C114">
        <v>3.76</v>
      </c>
      <c r="D114">
        <v>112</v>
      </c>
      <c r="E114">
        <v>2</v>
      </c>
      <c r="F114">
        <f>_xlfn.RANK.AVG(E114,Vahe)</f>
        <v>40.5</v>
      </c>
    </row>
    <row r="115" spans="1:6" x14ac:dyDescent="0.25">
      <c r="A115">
        <v>111</v>
      </c>
      <c r="B115" s="3" t="s">
        <v>117</v>
      </c>
      <c r="C115">
        <v>3.75</v>
      </c>
      <c r="D115">
        <v>102</v>
      </c>
      <c r="E115">
        <v>-9</v>
      </c>
      <c r="F115">
        <f>_xlfn.RANK.AVG(E115,Vahe)</f>
        <v>128</v>
      </c>
    </row>
    <row r="116" spans="1:6" x14ac:dyDescent="0.25">
      <c r="A116">
        <v>112</v>
      </c>
      <c r="B116" s="3" t="s">
        <v>118</v>
      </c>
      <c r="C116">
        <v>3.74</v>
      </c>
      <c r="D116">
        <v>110</v>
      </c>
      <c r="E116">
        <v>-2</v>
      </c>
      <c r="F116">
        <f>_xlfn.RANK.AVG(E116,Vahe)</f>
        <v>97.5</v>
      </c>
    </row>
    <row r="117" spans="1:6" x14ac:dyDescent="0.25">
      <c r="A117">
        <v>113</v>
      </c>
      <c r="B117" s="3" t="s">
        <v>119</v>
      </c>
      <c r="C117">
        <v>3.69</v>
      </c>
      <c r="D117">
        <v>115</v>
      </c>
      <c r="E117">
        <v>2</v>
      </c>
      <c r="F117">
        <f>_xlfn.RANK.AVG(E117,Vahe)</f>
        <v>40.5</v>
      </c>
    </row>
    <row r="118" spans="1:6" x14ac:dyDescent="0.25">
      <c r="A118">
        <v>114</v>
      </c>
      <c r="B118" s="3" t="s">
        <v>120</v>
      </c>
      <c r="C118">
        <v>3.68</v>
      </c>
      <c r="D118">
        <v>119</v>
      </c>
      <c r="E118">
        <v>5</v>
      </c>
      <c r="F118">
        <f>_xlfn.RANK.AVG(E118,Vahe)</f>
        <v>13.5</v>
      </c>
    </row>
    <row r="119" spans="1:6" x14ac:dyDescent="0.25">
      <c r="A119">
        <v>115</v>
      </c>
      <c r="B119" s="3" t="s">
        <v>121</v>
      </c>
      <c r="C119">
        <v>3.67</v>
      </c>
      <c r="D119">
        <v>116</v>
      </c>
      <c r="E119">
        <v>1</v>
      </c>
      <c r="F119">
        <f>_xlfn.RANK.AVG(E119,Vahe)</f>
        <v>57</v>
      </c>
    </row>
    <row r="120" spans="1:6" x14ac:dyDescent="0.25">
      <c r="A120">
        <v>116</v>
      </c>
      <c r="B120" s="3" t="s">
        <v>122</v>
      </c>
      <c r="C120">
        <v>3.67</v>
      </c>
      <c r="D120">
        <v>120</v>
      </c>
      <c r="E120">
        <v>4</v>
      </c>
      <c r="F120">
        <f>_xlfn.RANK.AVG(E120,Vahe)</f>
        <v>18.5</v>
      </c>
    </row>
    <row r="121" spans="1:6" x14ac:dyDescent="0.25">
      <c r="A121">
        <v>117</v>
      </c>
      <c r="B121" s="3" t="s">
        <v>123</v>
      </c>
      <c r="C121">
        <v>3.65</v>
      </c>
      <c r="D121">
        <v>118</v>
      </c>
      <c r="E121">
        <v>1</v>
      </c>
      <c r="F121">
        <f>_xlfn.RANK.AVG(E121,Vahe)</f>
        <v>57</v>
      </c>
    </row>
    <row r="122" spans="1:6" x14ac:dyDescent="0.25">
      <c r="A122">
        <v>118</v>
      </c>
      <c r="B122" s="3" t="s">
        <v>124</v>
      </c>
      <c r="C122">
        <v>3.6</v>
      </c>
      <c r="D122">
        <v>96</v>
      </c>
      <c r="E122">
        <v>-22</v>
      </c>
      <c r="F122">
        <f>_xlfn.RANK.AVG(E122,Vahe)</f>
        <v>138</v>
      </c>
    </row>
    <row r="123" spans="1:6" x14ac:dyDescent="0.25">
      <c r="A123">
        <v>119</v>
      </c>
      <c r="B123" s="3" t="s">
        <v>125</v>
      </c>
      <c r="C123">
        <v>3.58</v>
      </c>
      <c r="D123">
        <v>114</v>
      </c>
      <c r="E123">
        <v>-5</v>
      </c>
      <c r="F123">
        <f>_xlfn.RANK.AVG(E123,Vahe)</f>
        <v>116</v>
      </c>
    </row>
    <row r="124" spans="1:6" x14ac:dyDescent="0.25">
      <c r="A124">
        <v>120</v>
      </c>
      <c r="B124" s="3" t="s">
        <v>126</v>
      </c>
      <c r="C124">
        <v>3.57</v>
      </c>
      <c r="D124">
        <v>113</v>
      </c>
      <c r="E124">
        <v>-7</v>
      </c>
      <c r="F124">
        <f>_xlfn.RANK.AVG(E124,Vahe)</f>
        <v>122.5</v>
      </c>
    </row>
    <row r="125" spans="1:6" x14ac:dyDescent="0.25">
      <c r="A125">
        <v>121</v>
      </c>
      <c r="B125" s="3" t="s">
        <v>127</v>
      </c>
      <c r="C125">
        <v>3.54</v>
      </c>
      <c r="D125">
        <v>117</v>
      </c>
      <c r="E125">
        <v>-4</v>
      </c>
      <c r="F125">
        <f>_xlfn.RANK.AVG(E125,Vahe)</f>
        <v>109.5</v>
      </c>
    </row>
    <row r="126" spans="1:6" x14ac:dyDescent="0.25">
      <c r="A126">
        <v>122</v>
      </c>
      <c r="B126" s="3" t="s">
        <v>128</v>
      </c>
      <c r="C126">
        <v>3.49</v>
      </c>
      <c r="D126">
        <v>126</v>
      </c>
      <c r="E126">
        <v>4</v>
      </c>
      <c r="F126">
        <f>_xlfn.RANK.AVG(E126,Vahe)</f>
        <v>18.5</v>
      </c>
    </row>
    <row r="127" spans="1:6" x14ac:dyDescent="0.25">
      <c r="A127">
        <v>123</v>
      </c>
      <c r="B127" s="3" t="s">
        <v>129</v>
      </c>
      <c r="C127">
        <v>3.47</v>
      </c>
      <c r="D127">
        <v>123</v>
      </c>
      <c r="E127">
        <v>0</v>
      </c>
      <c r="F127">
        <f>_xlfn.RANK.AVG(E127,Vahe)</f>
        <v>77</v>
      </c>
    </row>
    <row r="128" spans="1:6" x14ac:dyDescent="0.25">
      <c r="A128">
        <v>124</v>
      </c>
      <c r="B128" s="3" t="s">
        <v>130</v>
      </c>
      <c r="C128">
        <v>3.47</v>
      </c>
      <c r="D128">
        <v>122</v>
      </c>
      <c r="E128">
        <v>-2</v>
      </c>
      <c r="F128">
        <f>_xlfn.RANK.AVG(E128,Vahe)</f>
        <v>97.5</v>
      </c>
    </row>
    <row r="129" spans="1:6" x14ac:dyDescent="0.25">
      <c r="A129">
        <v>125</v>
      </c>
      <c r="B129" s="3" t="s">
        <v>131</v>
      </c>
      <c r="C129">
        <v>3.46</v>
      </c>
      <c r="D129">
        <v>127</v>
      </c>
      <c r="E129">
        <v>2</v>
      </c>
      <c r="F129">
        <f>_xlfn.RANK.AVG(E129,Vahe)</f>
        <v>40.5</v>
      </c>
    </row>
    <row r="130" spans="1:6" x14ac:dyDescent="0.25">
      <c r="A130">
        <v>126</v>
      </c>
      <c r="B130" s="3" t="s">
        <v>132</v>
      </c>
      <c r="C130">
        <v>3.41</v>
      </c>
      <c r="D130">
        <v>125</v>
      </c>
      <c r="E130">
        <v>-1</v>
      </c>
      <c r="F130">
        <f>_xlfn.RANK.AVG(E130,Vahe)</f>
        <v>90.5</v>
      </c>
    </row>
    <row r="131" spans="1:6" x14ac:dyDescent="0.25">
      <c r="A131">
        <v>127</v>
      </c>
      <c r="B131" s="3" t="s">
        <v>133</v>
      </c>
      <c r="C131">
        <v>3.39</v>
      </c>
      <c r="D131">
        <v>124</v>
      </c>
      <c r="E131">
        <v>-3</v>
      </c>
      <c r="F131">
        <f>_xlfn.RANK.AVG(E131,Vahe)</f>
        <v>104</v>
      </c>
    </row>
    <row r="132" spans="1:6" x14ac:dyDescent="0.25">
      <c r="A132">
        <v>128</v>
      </c>
      <c r="B132" s="3" t="s">
        <v>134</v>
      </c>
      <c r="C132">
        <v>3.33</v>
      </c>
      <c r="D132">
        <v>130</v>
      </c>
      <c r="E132">
        <v>2</v>
      </c>
      <c r="F132">
        <f>_xlfn.RANK.AVG(E132,Vahe)</f>
        <v>40.5</v>
      </c>
    </row>
    <row r="133" spans="1:6" x14ac:dyDescent="0.25">
      <c r="A133">
        <v>129</v>
      </c>
      <c r="B133" s="2" t="s">
        <v>135</v>
      </c>
      <c r="C133">
        <v>3.29</v>
      </c>
      <c r="D133" t="s">
        <v>64</v>
      </c>
      <c r="E133">
        <v>0</v>
      </c>
      <c r="F133">
        <f>_xlfn.RANK.AVG(E133,Vahe)</f>
        <v>77</v>
      </c>
    </row>
    <row r="134" spans="1:6" x14ac:dyDescent="0.25">
      <c r="A134">
        <v>130</v>
      </c>
      <c r="B134" s="3" t="s">
        <v>136</v>
      </c>
      <c r="C134">
        <v>3.27</v>
      </c>
      <c r="D134">
        <v>132</v>
      </c>
      <c r="E134">
        <v>2</v>
      </c>
      <c r="F134">
        <f>_xlfn.RANK.AVG(E134,Vahe)</f>
        <v>40.5</v>
      </c>
    </row>
    <row r="135" spans="1:6" x14ac:dyDescent="0.25">
      <c r="A135">
        <v>131</v>
      </c>
      <c r="B135" s="3" t="s">
        <v>137</v>
      </c>
      <c r="C135">
        <v>3.21</v>
      </c>
      <c r="D135">
        <v>129</v>
      </c>
      <c r="E135">
        <v>-2</v>
      </c>
      <c r="F135">
        <f>_xlfn.RANK.AVG(E135,Vahe)</f>
        <v>97.5</v>
      </c>
    </row>
    <row r="136" spans="1:6" x14ac:dyDescent="0.25">
      <c r="A136">
        <v>132</v>
      </c>
      <c r="B136" s="3" t="s">
        <v>138</v>
      </c>
      <c r="C136">
        <v>3.16</v>
      </c>
      <c r="D136">
        <v>137</v>
      </c>
      <c r="E136">
        <v>5</v>
      </c>
      <c r="F136">
        <f>_xlfn.RANK.AVG(E136,Vahe)</f>
        <v>13.5</v>
      </c>
    </row>
    <row r="137" spans="1:6" x14ac:dyDescent="0.25">
      <c r="A137">
        <v>133</v>
      </c>
      <c r="B137" s="3" t="s">
        <v>139</v>
      </c>
      <c r="C137">
        <v>3.13</v>
      </c>
      <c r="D137">
        <v>133</v>
      </c>
      <c r="E137">
        <v>0</v>
      </c>
      <c r="F137">
        <f>_xlfn.RANK.AVG(E137,Vahe)</f>
        <v>77</v>
      </c>
    </row>
    <row r="138" spans="1:6" x14ac:dyDescent="0.25">
      <c r="A138">
        <v>134</v>
      </c>
      <c r="B138" s="3" t="s">
        <v>140</v>
      </c>
      <c r="C138">
        <v>3.08</v>
      </c>
      <c r="D138">
        <v>135</v>
      </c>
      <c r="E138">
        <v>1</v>
      </c>
      <c r="F138">
        <f>_xlfn.RANK.AVG(E138,Vahe)</f>
        <v>57</v>
      </c>
    </row>
    <row r="139" spans="1:6" x14ac:dyDescent="0.25">
      <c r="A139">
        <v>135</v>
      </c>
      <c r="B139" s="3" t="s">
        <v>141</v>
      </c>
      <c r="C139">
        <v>3.06</v>
      </c>
      <c r="D139">
        <v>136</v>
      </c>
      <c r="E139">
        <v>1</v>
      </c>
      <c r="F139">
        <f>_xlfn.RANK.AVG(E139,Vahe)</f>
        <v>57</v>
      </c>
    </row>
    <row r="140" spans="1:6" x14ac:dyDescent="0.25">
      <c r="A140">
        <v>136</v>
      </c>
      <c r="B140" s="3" t="s">
        <v>142</v>
      </c>
      <c r="C140">
        <v>2.95</v>
      </c>
      <c r="D140">
        <v>139</v>
      </c>
      <c r="E140">
        <v>3</v>
      </c>
      <c r="F140">
        <f>_xlfn.RANK.AVG(E140,Vahe)</f>
        <v>27</v>
      </c>
    </row>
    <row r="141" spans="1:6" x14ac:dyDescent="0.25">
      <c r="A141">
        <v>137</v>
      </c>
      <c r="B141" s="3" t="s">
        <v>143</v>
      </c>
      <c r="C141">
        <v>2.94</v>
      </c>
      <c r="D141">
        <v>138</v>
      </c>
      <c r="E141">
        <v>1</v>
      </c>
      <c r="F141">
        <f>_xlfn.RANK.AVG(E141,Vahe)</f>
        <v>57</v>
      </c>
    </row>
    <row r="142" spans="1:6" x14ac:dyDescent="0.25">
      <c r="A142">
        <v>138</v>
      </c>
      <c r="B142" s="3" t="s">
        <v>144</v>
      </c>
      <c r="C142">
        <v>2.74</v>
      </c>
      <c r="D142" t="s">
        <v>64</v>
      </c>
      <c r="E142">
        <v>0</v>
      </c>
      <c r="F142">
        <f>_xlfn.RANK.AVG(E142,Vahe)</f>
        <v>77</v>
      </c>
    </row>
  </sheetData>
  <hyperlinks>
    <hyperlink ref="A2" r:id="rId1" xr:uid="{42C24438-912F-4A1C-9CB9-D6CC314ABFFF}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5"/>
  <sheetViews>
    <sheetView topLeftCell="A4" zoomScale="160" zoomScaleNormal="160" workbookViewId="0">
      <selection activeCell="J10" sqref="J10"/>
    </sheetView>
  </sheetViews>
  <sheetFormatPr defaultRowHeight="15" x14ac:dyDescent="0.25"/>
  <sheetData>
    <row r="1" spans="1:14" x14ac:dyDescent="0.25">
      <c r="J1" s="14" t="s">
        <v>208</v>
      </c>
      <c r="K1" s="14" t="s">
        <v>209</v>
      </c>
    </row>
    <row r="2" spans="1:14" x14ac:dyDescent="0.25">
      <c r="J2" s="11">
        <v>0</v>
      </c>
      <c r="K2" s="11">
        <v>0</v>
      </c>
    </row>
    <row r="3" spans="1:14" x14ac:dyDescent="0.25">
      <c r="J3" s="11">
        <v>51</v>
      </c>
      <c r="K3" s="11">
        <v>1</v>
      </c>
    </row>
    <row r="4" spans="1:14" x14ac:dyDescent="0.25">
      <c r="J4" s="11">
        <v>61</v>
      </c>
      <c r="K4" s="11">
        <v>2</v>
      </c>
    </row>
    <row r="5" spans="1:14" x14ac:dyDescent="0.25">
      <c r="J5" s="11">
        <v>71</v>
      </c>
      <c r="K5" s="11">
        <v>3</v>
      </c>
    </row>
    <row r="6" spans="1:14" x14ac:dyDescent="0.25">
      <c r="J6" s="11">
        <v>81</v>
      </c>
      <c r="K6" s="11">
        <v>4</v>
      </c>
    </row>
    <row r="7" spans="1:14" x14ac:dyDescent="0.25">
      <c r="J7" s="11">
        <v>91</v>
      </c>
      <c r="K7" s="11">
        <v>5</v>
      </c>
      <c r="M7">
        <v>90</v>
      </c>
      <c r="N7">
        <f>MATCH(M7,Punkte,1)</f>
        <v>5</v>
      </c>
    </row>
    <row r="10" spans="1:14" x14ac:dyDescent="0.25">
      <c r="A10" t="s">
        <v>175</v>
      </c>
      <c r="B10" t="s">
        <v>201</v>
      </c>
      <c r="C10" t="s">
        <v>202</v>
      </c>
      <c r="D10" t="s">
        <v>203</v>
      </c>
      <c r="E10" t="s">
        <v>204</v>
      </c>
      <c r="F10" t="s">
        <v>205</v>
      </c>
      <c r="G10" t="s">
        <v>206</v>
      </c>
      <c r="H10" t="s">
        <v>207</v>
      </c>
      <c r="J10">
        <f>MODE(H11:H35)</f>
        <v>0</v>
      </c>
    </row>
    <row r="11" spans="1:14" x14ac:dyDescent="0.25">
      <c r="A11" t="s">
        <v>176</v>
      </c>
      <c r="B11">
        <v>72</v>
      </c>
      <c r="C11">
        <v>100</v>
      </c>
      <c r="D11">
        <v>72</v>
      </c>
      <c r="E11">
        <f>INDEX(Hinne,MATCH(B11,Punkte,1))</f>
        <v>3</v>
      </c>
      <c r="F11">
        <f>INDEX(Hinne,MATCH(C11,Punkte,1))</f>
        <v>5</v>
      </c>
      <c r="G11">
        <f>INDEX(Hinne,MATCH(D11,Punkte,1))</f>
        <v>3</v>
      </c>
      <c r="H11" s="15">
        <f>IF(AND(E11&gt;0,F11&gt;0,G11&gt;0),AVERAGE(E11:G11),0)</f>
        <v>3.6666666666666665</v>
      </c>
    </row>
    <row r="12" spans="1:14" x14ac:dyDescent="0.25">
      <c r="A12" t="s">
        <v>177</v>
      </c>
      <c r="B12">
        <v>47</v>
      </c>
      <c r="C12">
        <v>0</v>
      </c>
      <c r="D12">
        <v>0</v>
      </c>
      <c r="E12">
        <f>INDEX(Hinne,MATCH(B12,Punkte,1))</f>
        <v>0</v>
      </c>
      <c r="F12">
        <f>INDEX(Hinne,MATCH(C12,Punkte,1))</f>
        <v>0</v>
      </c>
      <c r="G12">
        <f>INDEX(Hinne,MATCH(D12,Punkte,1))</f>
        <v>0</v>
      </c>
      <c r="H12" s="15">
        <f t="shared" ref="H12:H35" si="0">IF(AND(E12&gt;0,F12&gt;0,G12&gt;0),AVERAGE(E12:G12),0)</f>
        <v>0</v>
      </c>
    </row>
    <row r="13" spans="1:14" x14ac:dyDescent="0.25">
      <c r="A13" t="s">
        <v>178</v>
      </c>
      <c r="B13">
        <v>83</v>
      </c>
      <c r="C13">
        <v>95</v>
      </c>
      <c r="D13">
        <v>84</v>
      </c>
      <c r="E13">
        <f>INDEX(Hinne,MATCH(B13,Punkte,1))</f>
        <v>4</v>
      </c>
      <c r="F13">
        <f>INDEX(Hinne,MATCH(C13,Punkte,1))</f>
        <v>5</v>
      </c>
      <c r="G13">
        <f>INDEX(Hinne,MATCH(D13,Punkte,1))</f>
        <v>4</v>
      </c>
      <c r="H13" s="15">
        <f t="shared" si="0"/>
        <v>4.333333333333333</v>
      </c>
    </row>
    <row r="14" spans="1:14" x14ac:dyDescent="0.25">
      <c r="A14" t="s">
        <v>179</v>
      </c>
      <c r="B14">
        <v>65</v>
      </c>
      <c r="C14">
        <v>41</v>
      </c>
      <c r="D14">
        <v>0</v>
      </c>
      <c r="E14">
        <f>INDEX(Hinne,MATCH(B14,Punkte,1))</f>
        <v>2</v>
      </c>
      <c r="F14">
        <f>INDEX(Hinne,MATCH(C14,Punkte,1))</f>
        <v>0</v>
      </c>
      <c r="G14">
        <f>INDEX(Hinne,MATCH(D14,Punkte,1))</f>
        <v>0</v>
      </c>
      <c r="H14" s="15">
        <f t="shared" si="0"/>
        <v>0</v>
      </c>
    </row>
    <row r="15" spans="1:14" x14ac:dyDescent="0.25">
      <c r="A15" t="s">
        <v>180</v>
      </c>
      <c r="B15">
        <v>78</v>
      </c>
      <c r="C15">
        <v>90</v>
      </c>
      <c r="D15">
        <v>77</v>
      </c>
      <c r="E15">
        <f>INDEX(Hinne,MATCH(B15,Punkte,1))</f>
        <v>3</v>
      </c>
      <c r="F15">
        <f>INDEX(Hinne,MATCH(C15,Punkte,1))</f>
        <v>4</v>
      </c>
      <c r="G15">
        <f>INDEX(Hinne,MATCH(D15,Punkte,1))</f>
        <v>3</v>
      </c>
      <c r="H15" s="15">
        <f t="shared" si="0"/>
        <v>3.3333333333333335</v>
      </c>
    </row>
    <row r="16" spans="1:14" x14ac:dyDescent="0.25">
      <c r="A16" t="s">
        <v>181</v>
      </c>
      <c r="B16">
        <v>70</v>
      </c>
      <c r="C16">
        <v>85</v>
      </c>
      <c r="D16">
        <v>64</v>
      </c>
      <c r="E16">
        <f>INDEX(Hinne,MATCH(B16,Punkte,1))</f>
        <v>2</v>
      </c>
      <c r="F16">
        <f>INDEX(Hinne,MATCH(C16,Punkte,1))</f>
        <v>4</v>
      </c>
      <c r="G16">
        <f>INDEX(Hinne,MATCH(D16,Punkte,1))</f>
        <v>2</v>
      </c>
      <c r="H16" s="15">
        <f t="shared" si="0"/>
        <v>2.6666666666666665</v>
      </c>
    </row>
    <row r="17" spans="1:8" x14ac:dyDescent="0.25">
      <c r="A17" t="s">
        <v>182</v>
      </c>
      <c r="B17">
        <v>45</v>
      </c>
      <c r="C17">
        <v>0</v>
      </c>
      <c r="D17">
        <v>0</v>
      </c>
      <c r="E17">
        <f>INDEX(Hinne,MATCH(B17,Punkte,1))</f>
        <v>0</v>
      </c>
      <c r="F17">
        <f>INDEX(Hinne,MATCH(C17,Punkte,1))</f>
        <v>0</v>
      </c>
      <c r="G17">
        <f>INDEX(Hinne,MATCH(D17,Punkte,1))</f>
        <v>0</v>
      </c>
      <c r="H17" s="15">
        <f t="shared" si="0"/>
        <v>0</v>
      </c>
    </row>
    <row r="18" spans="1:8" x14ac:dyDescent="0.25">
      <c r="A18" t="s">
        <v>183</v>
      </c>
      <c r="B18">
        <v>48</v>
      </c>
      <c r="C18">
        <v>0</v>
      </c>
      <c r="D18">
        <v>0</v>
      </c>
      <c r="E18">
        <f>INDEX(Hinne,MATCH(B18,Punkte,1))</f>
        <v>0</v>
      </c>
      <c r="F18">
        <f>INDEX(Hinne,MATCH(C18,Punkte,1))</f>
        <v>0</v>
      </c>
      <c r="G18">
        <f>INDEX(Hinne,MATCH(D18,Punkte,1))</f>
        <v>0</v>
      </c>
      <c r="H18" s="15">
        <f t="shared" si="0"/>
        <v>0</v>
      </c>
    </row>
    <row r="19" spans="1:8" x14ac:dyDescent="0.25">
      <c r="A19" t="s">
        <v>184</v>
      </c>
      <c r="B19">
        <v>79</v>
      </c>
      <c r="C19">
        <v>68</v>
      </c>
      <c r="D19">
        <v>73</v>
      </c>
      <c r="E19">
        <f>INDEX(Hinne,MATCH(B19,Punkte,1))</f>
        <v>3</v>
      </c>
      <c r="F19">
        <f>INDEX(Hinne,MATCH(C19,Punkte,1))</f>
        <v>2</v>
      </c>
      <c r="G19">
        <f>INDEX(Hinne,MATCH(D19,Punkte,1))</f>
        <v>3</v>
      </c>
      <c r="H19" s="15">
        <f t="shared" si="0"/>
        <v>2.6666666666666665</v>
      </c>
    </row>
    <row r="20" spans="1:8" x14ac:dyDescent="0.25">
      <c r="A20" t="s">
        <v>185</v>
      </c>
      <c r="B20">
        <v>67</v>
      </c>
      <c r="C20">
        <v>50</v>
      </c>
      <c r="D20">
        <v>0</v>
      </c>
      <c r="E20">
        <f>INDEX(Hinne,MATCH(B20,Punkte,1))</f>
        <v>2</v>
      </c>
      <c r="F20">
        <f>INDEX(Hinne,MATCH(C20,Punkte,1))</f>
        <v>0</v>
      </c>
      <c r="G20">
        <f>INDEX(Hinne,MATCH(D20,Punkte,1))</f>
        <v>0</v>
      </c>
      <c r="H20" s="15">
        <f t="shared" si="0"/>
        <v>0</v>
      </c>
    </row>
    <row r="21" spans="1:8" x14ac:dyDescent="0.25">
      <c r="A21" t="s">
        <v>186</v>
      </c>
      <c r="B21">
        <v>77</v>
      </c>
      <c r="C21">
        <v>54</v>
      </c>
      <c r="D21">
        <v>67</v>
      </c>
      <c r="E21">
        <f>INDEX(Hinne,MATCH(B21,Punkte,1))</f>
        <v>3</v>
      </c>
      <c r="F21">
        <f>INDEX(Hinne,MATCH(C21,Punkte,1))</f>
        <v>1</v>
      </c>
      <c r="G21">
        <f>INDEX(Hinne,MATCH(D21,Punkte,1))</f>
        <v>2</v>
      </c>
      <c r="H21" s="15">
        <f t="shared" si="0"/>
        <v>2</v>
      </c>
    </row>
    <row r="22" spans="1:8" x14ac:dyDescent="0.25">
      <c r="A22" t="s">
        <v>187</v>
      </c>
      <c r="B22">
        <v>44</v>
      </c>
      <c r="C22">
        <v>0</v>
      </c>
      <c r="D22">
        <v>0</v>
      </c>
      <c r="E22">
        <f>INDEX(Hinne,MATCH(B22,Punkte,1))</f>
        <v>0</v>
      </c>
      <c r="F22">
        <f>INDEX(Hinne,MATCH(C22,Punkte,1))</f>
        <v>0</v>
      </c>
      <c r="G22">
        <f>INDEX(Hinne,MATCH(D22,Punkte,1))</f>
        <v>0</v>
      </c>
      <c r="H22" s="15">
        <f t="shared" si="0"/>
        <v>0</v>
      </c>
    </row>
    <row r="23" spans="1:8" x14ac:dyDescent="0.25">
      <c r="A23" t="s">
        <v>188</v>
      </c>
      <c r="B23">
        <v>44</v>
      </c>
      <c r="C23">
        <v>0</v>
      </c>
      <c r="D23">
        <v>0</v>
      </c>
      <c r="E23">
        <f>INDEX(Hinne,MATCH(B23,Punkte,1))</f>
        <v>0</v>
      </c>
      <c r="F23">
        <f>INDEX(Hinne,MATCH(C23,Punkte,1))</f>
        <v>0</v>
      </c>
      <c r="G23">
        <f>INDEX(Hinne,MATCH(D23,Punkte,1))</f>
        <v>0</v>
      </c>
      <c r="H23" s="15">
        <f t="shared" si="0"/>
        <v>0</v>
      </c>
    </row>
    <row r="24" spans="1:8" x14ac:dyDescent="0.25">
      <c r="A24" t="s">
        <v>189</v>
      </c>
      <c r="B24">
        <v>46</v>
      </c>
      <c r="C24">
        <v>0</v>
      </c>
      <c r="D24">
        <v>0</v>
      </c>
      <c r="E24">
        <f>INDEX(Hinne,MATCH(B24,Punkte,1))</f>
        <v>0</v>
      </c>
      <c r="F24">
        <f>INDEX(Hinne,MATCH(C24,Punkte,1))</f>
        <v>0</v>
      </c>
      <c r="G24">
        <f>INDEX(Hinne,MATCH(D24,Punkte,1))</f>
        <v>0</v>
      </c>
      <c r="H24" s="15">
        <f t="shared" si="0"/>
        <v>0</v>
      </c>
    </row>
    <row r="25" spans="1:8" x14ac:dyDescent="0.25">
      <c r="A25" t="s">
        <v>190</v>
      </c>
      <c r="B25">
        <v>48</v>
      </c>
      <c r="C25">
        <v>0</v>
      </c>
      <c r="D25">
        <v>0</v>
      </c>
      <c r="E25">
        <f>INDEX(Hinne,MATCH(B25,Punkte,1))</f>
        <v>0</v>
      </c>
      <c r="F25">
        <f>INDEX(Hinne,MATCH(C25,Punkte,1))</f>
        <v>0</v>
      </c>
      <c r="G25">
        <f>INDEX(Hinne,MATCH(D25,Punkte,1))</f>
        <v>0</v>
      </c>
      <c r="H25" s="15">
        <f t="shared" si="0"/>
        <v>0</v>
      </c>
    </row>
    <row r="26" spans="1:8" x14ac:dyDescent="0.25">
      <c r="A26" t="s">
        <v>191</v>
      </c>
      <c r="B26">
        <v>79</v>
      </c>
      <c r="C26">
        <v>77</v>
      </c>
      <c r="D26">
        <v>41</v>
      </c>
      <c r="E26">
        <f>INDEX(Hinne,MATCH(B26,Punkte,1))</f>
        <v>3</v>
      </c>
      <c r="F26">
        <f>INDEX(Hinne,MATCH(C26,Punkte,1))</f>
        <v>3</v>
      </c>
      <c r="G26">
        <f>INDEX(Hinne,MATCH(D26,Punkte,1))</f>
        <v>0</v>
      </c>
      <c r="H26" s="15">
        <f t="shared" si="0"/>
        <v>0</v>
      </c>
    </row>
    <row r="27" spans="1:8" x14ac:dyDescent="0.25">
      <c r="A27" t="s">
        <v>192</v>
      </c>
      <c r="B27">
        <v>61</v>
      </c>
      <c r="C27">
        <v>98</v>
      </c>
      <c r="D27">
        <v>40</v>
      </c>
      <c r="E27">
        <f>INDEX(Hinne,MATCH(B27,Punkte,1))</f>
        <v>2</v>
      </c>
      <c r="F27">
        <f>INDEX(Hinne,MATCH(C27,Punkte,1))</f>
        <v>5</v>
      </c>
      <c r="G27">
        <f>INDEX(Hinne,MATCH(D27,Punkte,1))</f>
        <v>0</v>
      </c>
      <c r="H27" s="15">
        <f t="shared" si="0"/>
        <v>0</v>
      </c>
    </row>
    <row r="28" spans="1:8" x14ac:dyDescent="0.25">
      <c r="A28" t="s">
        <v>193</v>
      </c>
      <c r="B28">
        <v>93</v>
      </c>
      <c r="C28">
        <v>52</v>
      </c>
      <c r="D28">
        <v>47</v>
      </c>
      <c r="E28">
        <f>INDEX(Hinne,MATCH(B28,Punkte,1))</f>
        <v>5</v>
      </c>
      <c r="F28">
        <f>INDEX(Hinne,MATCH(C28,Punkte,1))</f>
        <v>1</v>
      </c>
      <c r="G28">
        <f>INDEX(Hinne,MATCH(D28,Punkte,1))</f>
        <v>0</v>
      </c>
      <c r="H28" s="15">
        <f t="shared" si="0"/>
        <v>0</v>
      </c>
    </row>
    <row r="29" spans="1:8" x14ac:dyDescent="0.25">
      <c r="A29" t="s">
        <v>194</v>
      </c>
      <c r="B29">
        <v>85</v>
      </c>
      <c r="C29">
        <v>100</v>
      </c>
      <c r="D29">
        <v>67</v>
      </c>
      <c r="E29">
        <f>INDEX(Hinne,MATCH(B29,Punkte,1))</f>
        <v>4</v>
      </c>
      <c r="F29">
        <f>INDEX(Hinne,MATCH(C29,Punkte,1))</f>
        <v>5</v>
      </c>
      <c r="G29">
        <f>INDEX(Hinne,MATCH(D29,Punkte,1))</f>
        <v>2</v>
      </c>
      <c r="H29" s="15">
        <f t="shared" si="0"/>
        <v>3.6666666666666665</v>
      </c>
    </row>
    <row r="30" spans="1:8" x14ac:dyDescent="0.25">
      <c r="A30" t="s">
        <v>195</v>
      </c>
      <c r="B30">
        <v>59</v>
      </c>
      <c r="C30">
        <v>79</v>
      </c>
      <c r="D30">
        <v>97</v>
      </c>
      <c r="E30">
        <f>INDEX(Hinne,MATCH(B30,Punkte,1))</f>
        <v>1</v>
      </c>
      <c r="F30">
        <f>INDEX(Hinne,MATCH(C30,Punkte,1))</f>
        <v>3</v>
      </c>
      <c r="G30">
        <f>INDEX(Hinne,MATCH(D30,Punkte,1))</f>
        <v>5</v>
      </c>
      <c r="H30" s="15">
        <f t="shared" si="0"/>
        <v>3</v>
      </c>
    </row>
    <row r="31" spans="1:8" x14ac:dyDescent="0.25">
      <c r="A31" t="s">
        <v>196</v>
      </c>
      <c r="B31">
        <v>49</v>
      </c>
      <c r="C31">
        <v>0</v>
      </c>
      <c r="D31">
        <v>0</v>
      </c>
      <c r="E31">
        <f>INDEX(Hinne,MATCH(B31,Punkte,1))</f>
        <v>0</v>
      </c>
      <c r="F31">
        <f>INDEX(Hinne,MATCH(C31,Punkte,1))</f>
        <v>0</v>
      </c>
      <c r="G31">
        <f>INDEX(Hinne,MATCH(D31,Punkte,1))</f>
        <v>0</v>
      </c>
      <c r="H31" s="15">
        <f t="shared" si="0"/>
        <v>0</v>
      </c>
    </row>
    <row r="32" spans="1:8" x14ac:dyDescent="0.25">
      <c r="A32" t="s">
        <v>197</v>
      </c>
      <c r="B32">
        <v>58</v>
      </c>
      <c r="C32">
        <v>79</v>
      </c>
      <c r="D32">
        <v>46</v>
      </c>
      <c r="E32">
        <f>INDEX(Hinne,MATCH(B32,Punkte,1))</f>
        <v>1</v>
      </c>
      <c r="F32">
        <f>INDEX(Hinne,MATCH(C32,Punkte,1))</f>
        <v>3</v>
      </c>
      <c r="G32">
        <f>INDEX(Hinne,MATCH(D32,Punkte,1))</f>
        <v>0</v>
      </c>
      <c r="H32" s="15">
        <f t="shared" si="0"/>
        <v>0</v>
      </c>
    </row>
    <row r="33" spans="1:8" x14ac:dyDescent="0.25">
      <c r="A33" t="s">
        <v>198</v>
      </c>
      <c r="B33">
        <v>82</v>
      </c>
      <c r="C33">
        <v>95</v>
      </c>
      <c r="D33">
        <v>53</v>
      </c>
      <c r="E33">
        <f>INDEX(Hinne,MATCH(B33,Punkte,1))</f>
        <v>4</v>
      </c>
      <c r="F33">
        <f>INDEX(Hinne,MATCH(C33,Punkte,1))</f>
        <v>5</v>
      </c>
      <c r="G33">
        <f>INDEX(Hinne,MATCH(D33,Punkte,1))</f>
        <v>1</v>
      </c>
      <c r="H33" s="15">
        <f t="shared" si="0"/>
        <v>3.3333333333333335</v>
      </c>
    </row>
    <row r="34" spans="1:8" x14ac:dyDescent="0.25">
      <c r="A34" t="s">
        <v>199</v>
      </c>
      <c r="B34">
        <v>47</v>
      </c>
      <c r="C34">
        <v>0</v>
      </c>
      <c r="D34">
        <v>0</v>
      </c>
      <c r="E34">
        <f>INDEX(Hinne,MATCH(B34,Punkte,1))</f>
        <v>0</v>
      </c>
      <c r="F34">
        <f>INDEX(Hinne,MATCH(C34,Punkte,1))</f>
        <v>0</v>
      </c>
      <c r="G34">
        <f>INDEX(Hinne,MATCH(D34,Punkte,1))</f>
        <v>0</v>
      </c>
      <c r="H34" s="15">
        <f t="shared" si="0"/>
        <v>0</v>
      </c>
    </row>
    <row r="35" spans="1:8" x14ac:dyDescent="0.25">
      <c r="A35" t="s">
        <v>200</v>
      </c>
      <c r="B35">
        <v>56</v>
      </c>
      <c r="C35">
        <v>84</v>
      </c>
      <c r="D35">
        <v>66</v>
      </c>
      <c r="E35">
        <f>INDEX(Hinne,MATCH(B35,Punkte,1))</f>
        <v>1</v>
      </c>
      <c r="F35">
        <f>INDEX(Hinne,MATCH(C35,Punkte,1))</f>
        <v>4</v>
      </c>
      <c r="G35">
        <f>INDEX(Hinne,MATCH(D35,Punkte,1))</f>
        <v>2</v>
      </c>
      <c r="H35" s="15">
        <f t="shared" si="0"/>
        <v>2.3333333333333335</v>
      </c>
    </row>
  </sheetData>
  <phoneticPr fontId="9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4"/>
  <sheetViews>
    <sheetView tabSelected="1" zoomScale="250" zoomScaleNormal="250" workbookViewId="0">
      <selection activeCell="J14" sqref="J14"/>
    </sheetView>
  </sheetViews>
  <sheetFormatPr defaultRowHeight="15" x14ac:dyDescent="0.25"/>
  <cols>
    <col min="9" max="9" width="26.42578125" bestFit="1" customWidth="1"/>
    <col min="10" max="10" width="10.5703125" bestFit="1" customWidth="1"/>
  </cols>
  <sheetData>
    <row r="1" spans="1:10" x14ac:dyDescent="0.25">
      <c r="A1" s="8" t="s">
        <v>145</v>
      </c>
      <c r="B1" s="9"/>
      <c r="C1" s="9"/>
      <c r="D1" s="9"/>
      <c r="E1" s="9"/>
      <c r="F1" s="9"/>
      <c r="G1" s="9"/>
      <c r="I1" s="6"/>
    </row>
    <row r="2" spans="1:10" x14ac:dyDescent="0.25">
      <c r="A2" s="4" t="s">
        <v>146</v>
      </c>
      <c r="B2" s="4" t="s">
        <v>147</v>
      </c>
      <c r="C2" s="4" t="s">
        <v>148</v>
      </c>
      <c r="D2" s="4" t="s">
        <v>149</v>
      </c>
      <c r="E2" s="4" t="s">
        <v>150</v>
      </c>
      <c r="F2" s="4" t="s">
        <v>151</v>
      </c>
      <c r="G2" s="4" t="s">
        <v>152</v>
      </c>
      <c r="I2" s="17" t="s">
        <v>210</v>
      </c>
      <c r="J2" s="18">
        <v>45553</v>
      </c>
    </row>
    <row r="3" spans="1:10" x14ac:dyDescent="0.25">
      <c r="A3" s="5" t="s">
        <v>153</v>
      </c>
      <c r="B3" s="5">
        <v>0.01</v>
      </c>
      <c r="C3" s="5">
        <v>0.15</v>
      </c>
      <c r="D3" s="5">
        <v>0.2</v>
      </c>
      <c r="E3" s="5">
        <v>0</v>
      </c>
      <c r="F3" s="5">
        <v>0.5</v>
      </c>
      <c r="G3" s="5">
        <v>0.5</v>
      </c>
      <c r="I3" s="17" t="s">
        <v>211</v>
      </c>
      <c r="J3" s="19">
        <v>10000</v>
      </c>
    </row>
    <row r="4" spans="1:10" x14ac:dyDescent="0.25">
      <c r="A4" s="5" t="s">
        <v>154</v>
      </c>
      <c r="B4" s="5">
        <v>0.01</v>
      </c>
      <c r="C4" s="5">
        <v>0.15</v>
      </c>
      <c r="D4" s="5">
        <v>0.3</v>
      </c>
      <c r="E4" s="5">
        <v>0</v>
      </c>
      <c r="F4" s="5">
        <v>0.5</v>
      </c>
      <c r="G4" s="5">
        <v>0.5</v>
      </c>
      <c r="I4" s="17" t="s">
        <v>212</v>
      </c>
      <c r="J4" s="20" t="s">
        <v>149</v>
      </c>
    </row>
    <row r="5" spans="1:10" x14ac:dyDescent="0.25">
      <c r="A5" s="5" t="s">
        <v>155</v>
      </c>
      <c r="B5" s="5">
        <v>0.02</v>
      </c>
      <c r="C5" s="5">
        <v>0.2</v>
      </c>
      <c r="D5" s="5">
        <v>0.4</v>
      </c>
      <c r="E5" s="5">
        <v>0</v>
      </c>
      <c r="F5" s="5">
        <v>0.6</v>
      </c>
      <c r="G5" s="5">
        <v>0.6</v>
      </c>
      <c r="I5" s="17" t="s">
        <v>213</v>
      </c>
      <c r="J5" s="19">
        <v>12</v>
      </c>
    </row>
    <row r="6" spans="1:10" x14ac:dyDescent="0.25">
      <c r="A6" s="5" t="s">
        <v>156</v>
      </c>
      <c r="B6" s="5">
        <v>0.02</v>
      </c>
      <c r="C6" s="5">
        <v>0.2</v>
      </c>
      <c r="D6" s="5">
        <v>0.4</v>
      </c>
      <c r="E6" s="5">
        <v>0</v>
      </c>
      <c r="F6" s="5">
        <v>0.6</v>
      </c>
      <c r="G6" s="5">
        <v>0.6</v>
      </c>
      <c r="I6" s="21" t="s">
        <v>214</v>
      </c>
      <c r="J6" s="11">
        <f>MATCH(J5&amp;"K",Periood,0)</f>
        <v>12</v>
      </c>
    </row>
    <row r="7" spans="1:10" x14ac:dyDescent="0.25">
      <c r="A7" s="5" t="s">
        <v>157</v>
      </c>
      <c r="B7" s="5">
        <v>0.02</v>
      </c>
      <c r="C7" s="5">
        <v>0.25</v>
      </c>
      <c r="D7" s="5">
        <v>0.5</v>
      </c>
      <c r="E7" s="5">
        <v>0</v>
      </c>
      <c r="F7" s="5">
        <v>0.6</v>
      </c>
      <c r="G7" s="5">
        <v>0.6</v>
      </c>
      <c r="I7" s="21" t="s">
        <v>215</v>
      </c>
      <c r="J7" s="11">
        <f>MATCH(J4,valuutad,0)</f>
        <v>3</v>
      </c>
    </row>
    <row r="8" spans="1:10" x14ac:dyDescent="0.25">
      <c r="A8" s="5" t="s">
        <v>158</v>
      </c>
      <c r="B8" s="5">
        <v>0.05</v>
      </c>
      <c r="C8" s="5">
        <v>0.3</v>
      </c>
      <c r="D8" s="5">
        <v>0.5</v>
      </c>
      <c r="E8" s="5">
        <v>0</v>
      </c>
      <c r="F8" s="5">
        <v>0.7</v>
      </c>
      <c r="G8" s="5">
        <v>0.7</v>
      </c>
      <c r="I8" s="22" t="s">
        <v>216</v>
      </c>
      <c r="J8" s="23" cm="1">
        <f t="array" ref="J8">INDEX(Intressid,J6,J7)/100</f>
        <v>8.0000000000000002E-3</v>
      </c>
    </row>
    <row r="9" spans="1:10" x14ac:dyDescent="0.25">
      <c r="A9" s="5" t="s">
        <v>159</v>
      </c>
      <c r="B9" s="5">
        <v>0.05</v>
      </c>
      <c r="C9" s="5">
        <v>0.35</v>
      </c>
      <c r="D9" s="5">
        <v>0.6</v>
      </c>
      <c r="E9" s="5">
        <v>0</v>
      </c>
      <c r="F9" s="5">
        <v>0.7</v>
      </c>
      <c r="G9" s="5">
        <v>0.7</v>
      </c>
      <c r="I9" s="22" t="s">
        <v>217</v>
      </c>
      <c r="J9" s="11">
        <f>J3+J3*J8/12*J5</f>
        <v>10080</v>
      </c>
    </row>
    <row r="10" spans="1:10" x14ac:dyDescent="0.25">
      <c r="A10" s="5" t="s">
        <v>160</v>
      </c>
      <c r="B10" s="5">
        <v>0.05</v>
      </c>
      <c r="C10" s="5">
        <v>0.4</v>
      </c>
      <c r="D10" s="5">
        <v>0.6</v>
      </c>
      <c r="E10" s="5">
        <v>0</v>
      </c>
      <c r="F10" s="5">
        <v>0.7</v>
      </c>
      <c r="G10" s="5">
        <v>0.7</v>
      </c>
      <c r="I10" s="22" t="s">
        <v>218</v>
      </c>
      <c r="J10" s="11"/>
    </row>
    <row r="11" spans="1:10" x14ac:dyDescent="0.25">
      <c r="A11" s="5" t="s">
        <v>161</v>
      </c>
      <c r="B11" s="5">
        <v>0.08</v>
      </c>
      <c r="C11" s="5">
        <v>0.45</v>
      </c>
      <c r="D11" s="5">
        <v>0.7</v>
      </c>
      <c r="E11" s="5">
        <v>0</v>
      </c>
      <c r="F11" s="5">
        <v>0.7</v>
      </c>
      <c r="G11" s="5">
        <v>0.7</v>
      </c>
      <c r="I11" s="16"/>
    </row>
    <row r="12" spans="1:10" x14ac:dyDescent="0.25">
      <c r="A12" s="5" t="s">
        <v>162</v>
      </c>
      <c r="B12" s="5">
        <v>0.1</v>
      </c>
      <c r="C12" s="5">
        <v>0.5</v>
      </c>
      <c r="D12" s="5">
        <v>0.75</v>
      </c>
      <c r="E12" s="5">
        <v>0</v>
      </c>
      <c r="F12" s="5">
        <v>0.7</v>
      </c>
      <c r="G12" s="5">
        <v>0.7</v>
      </c>
    </row>
    <row r="13" spans="1:10" x14ac:dyDescent="0.25">
      <c r="A13" s="5" t="s">
        <v>163</v>
      </c>
      <c r="B13" s="5">
        <v>0.1</v>
      </c>
      <c r="C13" s="5">
        <v>0.55000000000000004</v>
      </c>
      <c r="D13" s="5">
        <v>0.75</v>
      </c>
      <c r="E13" s="5">
        <v>0</v>
      </c>
      <c r="F13" s="5">
        <v>0.7</v>
      </c>
      <c r="G13" s="5">
        <v>0.7</v>
      </c>
    </row>
    <row r="14" spans="1:10" x14ac:dyDescent="0.25">
      <c r="A14" s="5" t="s">
        <v>164</v>
      </c>
      <c r="B14" s="5">
        <v>0.12</v>
      </c>
      <c r="C14" s="5">
        <v>0.6</v>
      </c>
      <c r="D14" s="5">
        <v>0.8</v>
      </c>
      <c r="E14" s="5">
        <v>0</v>
      </c>
      <c r="F14" s="5">
        <v>0.7</v>
      </c>
      <c r="G14" s="5">
        <v>0.7</v>
      </c>
    </row>
  </sheetData>
  <mergeCells count="1">
    <mergeCell ref="A1:G1"/>
  </mergeCells>
  <dataValidations count="2">
    <dataValidation type="list" allowBlank="1" showInputMessage="1" showErrorMessage="1" sqref="J4" xr:uid="{430ACE90-1DB0-4A2F-9A07-F774E978B7FF}">
      <formula1>$B$2:$G$2</formula1>
    </dataValidation>
    <dataValidation type="whole" allowBlank="1" showInputMessage="1" showErrorMessage="1" errorTitle="Sisestuse viga ..." error="Lubatud vahemik 1 .. 12." sqref="J5" xr:uid="{CFB6B7D8-EF23-483A-BA0C-B30261737D9E}">
      <formula1>1</formula1>
      <formula2>12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11</vt:i4>
      </vt:variant>
    </vt:vector>
  </HeadingPairs>
  <TitlesOfParts>
    <vt:vector size="14" baseType="lpstr">
      <vt:lpstr>CGI</vt:lpstr>
      <vt:lpstr>Hinded</vt:lpstr>
      <vt:lpstr>Hoius</vt:lpstr>
      <vt:lpstr>Economy</vt:lpstr>
      <vt:lpstr>Hinne</vt:lpstr>
      <vt:lpstr>Intressid</vt:lpstr>
      <vt:lpstr>Periood</vt:lpstr>
      <vt:lpstr>Prev.</vt:lpstr>
      <vt:lpstr>Punkte</vt:lpstr>
      <vt:lpstr>Rank</vt:lpstr>
      <vt:lpstr>Rank_vahe</vt:lpstr>
      <vt:lpstr>Score</vt:lpstr>
      <vt:lpstr>Vahe</vt:lpstr>
      <vt:lpstr>valuutad</vt:lpstr>
    </vt:vector>
  </TitlesOfParts>
  <Company>Tallinn University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Teodor Luczkowski</dc:creator>
  <cp:lastModifiedBy>Ahti Lohk</cp:lastModifiedBy>
  <dcterms:created xsi:type="dcterms:W3CDTF">2017-09-15T05:07:43Z</dcterms:created>
  <dcterms:modified xsi:type="dcterms:W3CDTF">2024-09-18T06:48:12Z</dcterms:modified>
</cp:coreProperties>
</file>