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tabRatio="952" firstSheet="1" activeTab="3"/>
  </bookViews>
  <sheets>
    <sheet name="algne turniiritabel" sheetId="1" r:id="rId1"/>
    <sheet name="v6itude_alusel_turniirijärjestu" sheetId="2" r:id="rId2"/>
    <sheet name="parimad jarjestused_miinustehni" sheetId="3" r:id="rId3"/>
    <sheet name="parimad jarjestused_hadamar" sheetId="4" r:id="rId4"/>
    <sheet name="Kemeny Snelli kaugus" sheetId="5" r:id="rId5"/>
    <sheet name="paremusjärjestus R1 (2)" sheetId="6" r:id="rId6"/>
    <sheet name="paremusjärjestus R1" sheetId="7" r:id="rId7"/>
    <sheet name="paremusjärjestus R2" sheetId="8" r:id="rId8"/>
    <sheet name="paremusjärjestus R1+R2" sheetId="9" r:id="rId9"/>
    <sheet name="Kemeny-Snelli kaugusmaatriks" sheetId="10" r:id="rId10"/>
    <sheet name="Sheet1" sheetId="11" r:id="rId11"/>
    <sheet name="voistlejate_haaletustabel" sheetId="12" r:id="rId12"/>
    <sheet name="Sheet3" sheetId="13" r:id="rId13"/>
  </sheets>
  <definedNames/>
  <calcPr fullCalcOnLoad="1"/>
</workbook>
</file>

<file path=xl/comments2.xml><?xml version="1.0" encoding="utf-8"?>
<comments xmlns="http://schemas.openxmlformats.org/spreadsheetml/2006/main">
  <authors>
    <author>tarmov</author>
  </authors>
  <commentList>
    <comment ref="C5" authorId="0">
      <text>
        <r>
          <rPr>
            <b/>
            <sz val="8"/>
            <rFont val="Tahoma"/>
            <family val="2"/>
          </rPr>
          <t>tarmov:</t>
        </r>
        <r>
          <rPr>
            <sz val="8"/>
            <rFont val="Tahoma"/>
            <family val="2"/>
          </rPr>
          <t xml:space="preserve">
Võistleja v5 võitis võistlejat v3.</t>
        </r>
      </text>
    </comment>
    <comment ref="B7" authorId="0">
      <text>
        <r>
          <rPr>
            <b/>
            <sz val="8"/>
            <rFont val="Tahoma"/>
            <family val="2"/>
          </rPr>
          <t>tarmov:</t>
        </r>
        <r>
          <rPr>
            <sz val="8"/>
            <rFont val="Tahoma"/>
            <family val="2"/>
          </rPr>
          <t xml:space="preserve">
võistleja v6 võitis võistlejat v2.</t>
        </r>
      </text>
    </comment>
  </commentList>
</comments>
</file>

<file path=xl/comments3.xml><?xml version="1.0" encoding="utf-8"?>
<comments xmlns="http://schemas.openxmlformats.org/spreadsheetml/2006/main">
  <authors>
    <author>Tarmo Veskioja</author>
  </authors>
  <commentList>
    <comment ref="Q15" authorId="0">
      <text>
        <r>
          <rPr>
            <b/>
            <sz val="9"/>
            <rFont val="Tahoma"/>
            <family val="0"/>
          </rPr>
          <t>Tarmo Veskioja:</t>
        </r>
        <r>
          <rPr>
            <sz val="9"/>
            <rFont val="Tahoma"/>
            <family val="0"/>
          </rPr>
          <t xml:space="preserve">
sama summaga 3 järjestust; sõbrareeglit veel ei saa rakendada; ruutude summa järgi R6 kõige erandlikum.</t>
        </r>
      </text>
    </comment>
    <comment ref="Q18" authorId="0">
      <text>
        <r>
          <rPr>
            <b/>
            <sz val="9"/>
            <rFont val="Tahoma"/>
            <family val="0"/>
          </rPr>
          <t>Tarmo Veskioja:</t>
        </r>
        <r>
          <rPr>
            <sz val="9"/>
            <rFont val="Tahoma"/>
            <family val="0"/>
          </rPr>
          <t xml:space="preserve">
R1 sageduste summa 1.iteratsioonilt 2.iteratsioonile kahanes kõige rohkem. Sõbra reegli alusel visata välja R1.</t>
        </r>
      </text>
    </comment>
    <comment ref="Q30" authorId="0">
      <text>
        <r>
          <rPr>
            <b/>
            <sz val="9"/>
            <rFont val="Tahoma"/>
            <family val="0"/>
          </rPr>
          <t>Tarmo Veskioja:</t>
        </r>
        <r>
          <rPr>
            <sz val="9"/>
            <rFont val="Tahoma"/>
            <family val="0"/>
          </rPr>
          <t xml:space="preserve">
R5 sõbra reegli alusel</t>
        </r>
      </text>
    </comment>
    <comment ref="Q35" authorId="0">
      <text>
        <r>
          <rPr>
            <b/>
            <sz val="9"/>
            <rFont val="Tahoma"/>
            <family val="0"/>
          </rPr>
          <t>Tarmo Veskioja:</t>
        </r>
        <r>
          <rPr>
            <sz val="9"/>
            <rFont val="Tahoma"/>
            <family val="0"/>
          </rPr>
          <t xml:space="preserve">
R2 sõbra reegli alusel</t>
        </r>
      </text>
    </comment>
    <comment ref="Q45" authorId="0">
      <text>
        <r>
          <rPr>
            <b/>
            <sz val="9"/>
            <rFont val="Tahoma"/>
            <family val="0"/>
          </rPr>
          <t>Tarmo Veskioja:</t>
        </r>
        <r>
          <rPr>
            <sz val="9"/>
            <rFont val="Tahoma"/>
            <family val="0"/>
          </rPr>
          <t xml:space="preserve">
Sõbra reegli alusel ei eristu. Ruutude summa alusel ei eristu. Meelevaldselt välja visata etteantud esialgses nimekirjas tagapool olev, st. R4.</t>
        </r>
      </text>
    </comment>
    <comment ref="T15" authorId="0">
      <text>
        <r>
          <rPr>
            <b/>
            <sz val="9"/>
            <rFont val="Tahoma"/>
            <family val="0"/>
          </rPr>
          <t>Tarmo Veskioja:</t>
        </r>
        <r>
          <rPr>
            <sz val="9"/>
            <rFont val="Tahoma"/>
            <family val="0"/>
          </rPr>
          <t xml:space="preserve">
Kõige erandlikum objekt 1.iteratsioonil visati välja, st. pingerea lõppu.</t>
        </r>
      </text>
    </comment>
  </commentList>
</comments>
</file>

<file path=xl/sharedStrings.xml><?xml version="1.0" encoding="utf-8"?>
<sst xmlns="http://schemas.openxmlformats.org/spreadsheetml/2006/main" count="543" uniqueCount="69">
  <si>
    <t>VÕISTLEJA</t>
  </si>
  <si>
    <t>v1</t>
  </si>
  <si>
    <t>v2</t>
  </si>
  <si>
    <t>v3</t>
  </si>
  <si>
    <t>v4</t>
  </si>
  <si>
    <t>v5</t>
  </si>
  <si>
    <t>v6</t>
  </si>
  <si>
    <t>VÕIDUD</t>
  </si>
  <si>
    <t>KAOTUSED</t>
  </si>
  <si>
    <t>R1</t>
  </si>
  <si>
    <t>R2</t>
  </si>
  <si>
    <t>R3</t>
  </si>
  <si>
    <t>R4</t>
  </si>
  <si>
    <t>R5</t>
  </si>
  <si>
    <t>R6</t>
  </si>
  <si>
    <t>6 parimat paremusjärjestust R1 … R6:</t>
  </si>
  <si>
    <t>Kemeny Snelli kaugus kahe paremusjärjestuse R1 ja R2 vahel.</t>
  </si>
  <si>
    <t>Võistlejate v1..v6 hääletustabel kahe paremusjärjestuse põhjal:</t>
  </si>
  <si>
    <t>Antud näite paremusjärjestused R1 ja R2 on ranged järjestused (koha jagamist ei ole).</t>
  </si>
  <si>
    <t>Rangete järjestuste korral on Kemeny Snelli kauguseks kahe järjestuse vahel:</t>
  </si>
  <si>
    <t>D(R1, R2) = 2* (1:1 viigid) + (1:0 võidud)</t>
  </si>
  <si>
    <t>Kemeny-Snelli kaugus kahe paremusjärjestuse vahel:</t>
  </si>
  <si>
    <t>D(R1, R2)=2*(1:1 viikide arv)=2*2=4</t>
  </si>
  <si>
    <t xml:space="preserve"> </t>
  </si>
  <si>
    <t>sum</t>
  </si>
  <si>
    <t>väikseim kaugus ülejäänud järjestustest</t>
  </si>
  <si>
    <t>paremusjärjestus</t>
  </si>
  <si>
    <t>paremusjärjestuse R2 turniiritabel:</t>
  </si>
  <si>
    <t>paremusjärjestuse R1 turniiritabel:</t>
  </si>
  <si>
    <t>paremusjärjestuste R1+R2 turniiritabel:</t>
  </si>
  <si>
    <t>Kemeny-Snelli paremusjärjestuste ruutkaugusmaatriks</t>
  </si>
  <si>
    <t>Kemeny-Snelli paremusjärjestuste (R1..R6) kaugusmaatriks</t>
  </si>
  <si>
    <t>kaotused</t>
  </si>
  <si>
    <t>hääli</t>
  </si>
  <si>
    <t>võite</t>
  </si>
  <si>
    <t>Hääletustabeli teisendus turniiritabeliks</t>
  </si>
  <si>
    <t>Hääletustabel</t>
  </si>
  <si>
    <t>Pööratud (transposed) hääletustabel</t>
  </si>
  <si>
    <t>koht</t>
  </si>
  <si>
    <t>sag</t>
  </si>
  <si>
    <t>sagedusteisendus</t>
  </si>
  <si>
    <t>sageduste summa</t>
  </si>
  <si>
    <t>2.it</t>
  </si>
  <si>
    <t>1.it</t>
  </si>
  <si>
    <t>3.it</t>
  </si>
  <si>
    <t>4.it</t>
  </si>
  <si>
    <t>5.it</t>
  </si>
  <si>
    <t>väljaviskamisel sageduste summa</t>
  </si>
  <si>
    <t>Antud näite korral väljaviskamise kaalud kahanevad nõrgalt monotoonselt, järelikult ei saa tükeldada.</t>
  </si>
  <si>
    <t>Eksperdid jäävad kõik ühte suurde gruppi.</t>
  </si>
  <si>
    <t>Seega tundlikkuse analüüsi jaoks ei ole miinustehnika tulemuste põhjal ühtegi eksperdi väljajätmise soovitust.</t>
  </si>
  <si>
    <t>vv7</t>
  </si>
  <si>
    <t>vv8</t>
  </si>
  <si>
    <t>v1+v2</t>
  </si>
  <si>
    <t>v3+v4</t>
  </si>
  <si>
    <t>v5+v6</t>
  </si>
  <si>
    <t>vv7+vv8</t>
  </si>
  <si>
    <t>v1-v2</t>
  </si>
  <si>
    <t>v3-v4</t>
  </si>
  <si>
    <t>v5-v6</t>
  </si>
  <si>
    <t>vv7-vv8</t>
  </si>
  <si>
    <t>sagedusteisendus on Hadamardi 0-iteratsioon</t>
  </si>
  <si>
    <t>Hadamardi 1.iteratsioon</t>
  </si>
  <si>
    <t>Hadamardi 2.iteratsioon</t>
  </si>
  <si>
    <t>Hadamardi 3.iteratsioon</t>
  </si>
  <si>
    <t>ruudud</t>
  </si>
  <si>
    <t>Rohelisega veerud muutuvad paremusjärjestuste R1..R6 koordinaatideks.</t>
  </si>
  <si>
    <t>R1 ja R3 vaheline kaar eemaldatakse min.ühenduspuust.</t>
  </si>
  <si>
    <t>R3 ja R4 moodustavad omaette klastri.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</si>
</sst>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8"/>
      <name val="Calibri"/>
      <family val="2"/>
    </font>
    <font>
      <sz val="20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1"/>
      <name val="Calibri"/>
      <family val="2"/>
    </font>
    <font>
      <sz val="2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Alignment="1">
      <alignment horizontal="left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4" xfId="0" applyBorder="1" applyAlignment="1">
      <alignment/>
    </xf>
    <xf numFmtId="0" fontId="3" fillId="33" borderId="0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33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right"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15" xfId="0" applyBorder="1" applyAlignment="1">
      <alignment/>
    </xf>
    <xf numFmtId="0" fontId="0" fillId="34" borderId="16" xfId="0" applyFill="1" applyBorder="1" applyAlignment="1">
      <alignment/>
    </xf>
    <xf numFmtId="0" fontId="2" fillId="0" borderId="0" xfId="0" applyFont="1" applyFill="1" applyBorder="1" applyAlignment="1">
      <alignment/>
    </xf>
    <xf numFmtId="0" fontId="42" fillId="0" borderId="0" xfId="0" applyFont="1" applyAlignment="1">
      <alignment/>
    </xf>
    <xf numFmtId="0" fontId="42" fillId="0" borderId="21" xfId="0" applyFont="1" applyBorder="1" applyAlignment="1">
      <alignment horizontal="right"/>
    </xf>
    <xf numFmtId="0" fontId="42" fillId="0" borderId="22" xfId="0" applyFont="1" applyBorder="1" applyAlignment="1">
      <alignment horizontal="right"/>
    </xf>
    <xf numFmtId="0" fontId="42" fillId="0" borderId="23" xfId="0" applyFont="1" applyBorder="1" applyAlignment="1">
      <alignment horizontal="right"/>
    </xf>
    <xf numFmtId="0" fontId="42" fillId="0" borderId="24" xfId="0" applyFont="1" applyFill="1" applyBorder="1" applyAlignment="1">
      <alignment horizontal="right"/>
    </xf>
    <xf numFmtId="0" fontId="42" fillId="0" borderId="25" xfId="0" applyFont="1" applyBorder="1" applyAlignment="1">
      <alignment horizontal="right"/>
    </xf>
    <xf numFmtId="0" fontId="42" fillId="0" borderId="26" xfId="0" applyFont="1" applyBorder="1" applyAlignment="1">
      <alignment/>
    </xf>
    <xf numFmtId="0" fontId="42" fillId="0" borderId="27" xfId="0" applyFont="1" applyBorder="1" applyAlignment="1">
      <alignment/>
    </xf>
    <xf numFmtId="0" fontId="42" fillId="0" borderId="28" xfId="0" applyFont="1" applyBorder="1" applyAlignment="1">
      <alignment/>
    </xf>
    <xf numFmtId="0" fontId="42" fillId="0" borderId="25" xfId="0" applyFont="1" applyBorder="1" applyAlignment="1">
      <alignment/>
    </xf>
    <xf numFmtId="0" fontId="42" fillId="0" borderId="29" xfId="0" applyFont="1" applyBorder="1" applyAlignment="1">
      <alignment horizontal="right"/>
    </xf>
    <xf numFmtId="0" fontId="42" fillId="0" borderId="30" xfId="0" applyFont="1" applyBorder="1" applyAlignment="1">
      <alignment/>
    </xf>
    <xf numFmtId="0" fontId="42" fillId="0" borderId="31" xfId="0" applyFont="1" applyBorder="1" applyAlignment="1">
      <alignment/>
    </xf>
    <xf numFmtId="0" fontId="42" fillId="0" borderId="32" xfId="0" applyFont="1" applyBorder="1" applyAlignment="1">
      <alignment/>
    </xf>
    <xf numFmtId="0" fontId="42" fillId="0" borderId="29" xfId="0" applyFont="1" applyBorder="1" applyAlignment="1">
      <alignment/>
    </xf>
    <xf numFmtId="0" fontId="42" fillId="0" borderId="33" xfId="0" applyFont="1" applyBorder="1" applyAlignment="1">
      <alignment horizontal="right"/>
    </xf>
    <xf numFmtId="0" fontId="42" fillId="0" borderId="34" xfId="0" applyFont="1" applyBorder="1" applyAlignment="1">
      <alignment/>
    </xf>
    <xf numFmtId="0" fontId="42" fillId="0" borderId="35" xfId="0" applyFont="1" applyBorder="1" applyAlignment="1">
      <alignment/>
    </xf>
    <xf numFmtId="0" fontId="42" fillId="0" borderId="36" xfId="0" applyFont="1" applyBorder="1" applyAlignment="1">
      <alignment/>
    </xf>
    <xf numFmtId="0" fontId="42" fillId="0" borderId="33" xfId="0" applyFont="1" applyBorder="1" applyAlignment="1">
      <alignment/>
    </xf>
    <xf numFmtId="0" fontId="43" fillId="0" borderId="37" xfId="0" applyFont="1" applyBorder="1" applyAlignment="1">
      <alignment/>
    </xf>
    <xf numFmtId="0" fontId="43" fillId="0" borderId="21" xfId="0" applyFont="1" applyBorder="1" applyAlignment="1">
      <alignment horizontal="right"/>
    </xf>
    <xf numFmtId="0" fontId="43" fillId="0" borderId="22" xfId="0" applyFont="1" applyBorder="1" applyAlignment="1">
      <alignment horizontal="right"/>
    </xf>
    <xf numFmtId="0" fontId="43" fillId="0" borderId="23" xfId="0" applyFont="1" applyBorder="1" applyAlignment="1">
      <alignment horizontal="right"/>
    </xf>
    <xf numFmtId="0" fontId="43" fillId="0" borderId="38" xfId="0" applyFont="1" applyBorder="1" applyAlignment="1">
      <alignment horizontal="right"/>
    </xf>
    <xf numFmtId="0" fontId="43" fillId="0" borderId="25" xfId="0" applyFont="1" applyBorder="1" applyAlignment="1">
      <alignment horizontal="right"/>
    </xf>
    <xf numFmtId="0" fontId="43" fillId="0" borderId="26" xfId="0" applyFont="1" applyBorder="1" applyAlignment="1">
      <alignment/>
    </xf>
    <xf numFmtId="0" fontId="43" fillId="0" borderId="27" xfId="0" applyFont="1" applyBorder="1" applyAlignment="1">
      <alignment/>
    </xf>
    <xf numFmtId="0" fontId="43" fillId="0" borderId="28" xfId="0" applyFont="1" applyBorder="1" applyAlignment="1">
      <alignment/>
    </xf>
    <xf numFmtId="0" fontId="43" fillId="0" borderId="25" xfId="0" applyFont="1" applyBorder="1" applyAlignment="1">
      <alignment/>
    </xf>
    <xf numFmtId="0" fontId="43" fillId="0" borderId="29" xfId="0" applyFont="1" applyBorder="1" applyAlignment="1">
      <alignment horizontal="right"/>
    </xf>
    <xf numFmtId="0" fontId="43" fillId="0" borderId="30" xfId="0" applyFont="1" applyBorder="1" applyAlignment="1">
      <alignment/>
    </xf>
    <xf numFmtId="0" fontId="43" fillId="0" borderId="31" xfId="0" applyFont="1" applyBorder="1" applyAlignment="1">
      <alignment/>
    </xf>
    <xf numFmtId="0" fontId="43" fillId="0" borderId="32" xfId="0" applyFont="1" applyBorder="1" applyAlignment="1">
      <alignment/>
    </xf>
    <xf numFmtId="0" fontId="43" fillId="0" borderId="29" xfId="0" applyFont="1" applyBorder="1" applyAlignment="1">
      <alignment/>
    </xf>
    <xf numFmtId="0" fontId="43" fillId="0" borderId="33" xfId="0" applyFont="1" applyBorder="1" applyAlignment="1">
      <alignment horizontal="right"/>
    </xf>
    <xf numFmtId="0" fontId="43" fillId="0" borderId="34" xfId="0" applyFont="1" applyBorder="1" applyAlignment="1">
      <alignment/>
    </xf>
    <xf numFmtId="0" fontId="43" fillId="0" borderId="35" xfId="0" applyFont="1" applyBorder="1" applyAlignment="1">
      <alignment/>
    </xf>
    <xf numFmtId="0" fontId="43" fillId="0" borderId="36" xfId="0" applyFont="1" applyBorder="1" applyAlignment="1">
      <alignment/>
    </xf>
    <xf numFmtId="0" fontId="43" fillId="0" borderId="33" xfId="0" applyFont="1" applyBorder="1" applyAlignment="1">
      <alignment/>
    </xf>
    <xf numFmtId="0" fontId="42" fillId="0" borderId="0" xfId="0" applyFont="1" applyFill="1" applyBorder="1" applyAlignment="1">
      <alignment horizontal="left"/>
    </xf>
    <xf numFmtId="0" fontId="42" fillId="33" borderId="29" xfId="0" applyFont="1" applyFill="1" applyBorder="1" applyAlignment="1">
      <alignment/>
    </xf>
    <xf numFmtId="0" fontId="43" fillId="33" borderId="29" xfId="0" applyFont="1" applyFill="1" applyBorder="1" applyAlignment="1">
      <alignment/>
    </xf>
    <xf numFmtId="0" fontId="0" fillId="33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39" xfId="0" applyBorder="1" applyAlignment="1">
      <alignment/>
    </xf>
    <xf numFmtId="0" fontId="0" fillId="0" borderId="39" xfId="0" applyFill="1" applyBorder="1" applyAlignment="1">
      <alignment/>
    </xf>
    <xf numFmtId="0" fontId="0" fillId="9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="220" zoomScaleNormal="220" zoomScalePageLayoutView="0" workbookViewId="0" topLeftCell="A1">
      <selection activeCell="B11" sqref="B11"/>
    </sheetView>
  </sheetViews>
  <sheetFormatPr defaultColWidth="9.140625" defaultRowHeight="15"/>
  <cols>
    <col min="1" max="1" width="10.421875" style="0" bestFit="1" customWidth="1"/>
    <col min="2" max="7" width="2.8515625" style="0" bestFit="1" customWidth="1"/>
  </cols>
  <sheetData>
    <row r="1" spans="1:8" ht="15.75" thickBot="1">
      <c r="A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t="s">
        <v>7</v>
      </c>
    </row>
    <row r="2" spans="1:8" ht="15">
      <c r="A2" s="2" t="s">
        <v>1</v>
      </c>
      <c r="B2" s="3">
        <v>0</v>
      </c>
      <c r="C2" s="4">
        <v>0</v>
      </c>
      <c r="D2" s="4">
        <v>0</v>
      </c>
      <c r="E2" s="4">
        <v>0</v>
      </c>
      <c r="F2" s="4">
        <v>0</v>
      </c>
      <c r="G2" s="5">
        <v>1</v>
      </c>
      <c r="H2" s="6">
        <f aca="true" t="shared" si="0" ref="H2:H7">SUM(B2:G2)</f>
        <v>1</v>
      </c>
    </row>
    <row r="3" spans="1:8" ht="15">
      <c r="A3" s="2" t="s">
        <v>2</v>
      </c>
      <c r="B3" s="7">
        <v>0</v>
      </c>
      <c r="C3" s="8">
        <v>0</v>
      </c>
      <c r="D3" s="8">
        <v>0</v>
      </c>
      <c r="E3" s="8">
        <v>1</v>
      </c>
      <c r="F3" s="8">
        <v>1</v>
      </c>
      <c r="G3" s="9">
        <v>0</v>
      </c>
      <c r="H3" s="6">
        <f t="shared" si="0"/>
        <v>2</v>
      </c>
    </row>
    <row r="4" spans="1:8" ht="15">
      <c r="A4" s="2" t="s">
        <v>3</v>
      </c>
      <c r="B4" s="7">
        <v>0</v>
      </c>
      <c r="C4" s="8">
        <v>0</v>
      </c>
      <c r="D4" s="8">
        <v>0</v>
      </c>
      <c r="E4" s="8">
        <v>1</v>
      </c>
      <c r="F4" s="8">
        <v>0</v>
      </c>
      <c r="G4" s="9">
        <v>0</v>
      </c>
      <c r="H4" s="6">
        <f t="shared" si="0"/>
        <v>1</v>
      </c>
    </row>
    <row r="5" spans="1:8" ht="15">
      <c r="A5" s="2" t="s">
        <v>4</v>
      </c>
      <c r="B5" s="7">
        <v>0</v>
      </c>
      <c r="C5" s="8">
        <v>0</v>
      </c>
      <c r="D5" s="8">
        <v>0</v>
      </c>
      <c r="E5" s="8">
        <v>0</v>
      </c>
      <c r="F5" s="8">
        <v>1</v>
      </c>
      <c r="G5" s="9">
        <v>0</v>
      </c>
      <c r="H5" s="6">
        <f t="shared" si="0"/>
        <v>1</v>
      </c>
    </row>
    <row r="6" spans="1:8" ht="15">
      <c r="A6" s="2" t="s">
        <v>5</v>
      </c>
      <c r="B6" s="7">
        <v>0</v>
      </c>
      <c r="C6" s="8">
        <v>0</v>
      </c>
      <c r="D6" s="8">
        <v>1</v>
      </c>
      <c r="E6" s="8">
        <v>0</v>
      </c>
      <c r="F6" s="8">
        <v>0</v>
      </c>
      <c r="G6" s="9">
        <v>0</v>
      </c>
      <c r="H6" s="6">
        <f t="shared" si="0"/>
        <v>1</v>
      </c>
    </row>
    <row r="7" spans="1:8" ht="15.75" thickBot="1">
      <c r="A7" s="2" t="s">
        <v>6</v>
      </c>
      <c r="B7" s="10">
        <v>0</v>
      </c>
      <c r="C7" s="11">
        <v>1</v>
      </c>
      <c r="D7" s="11">
        <v>0</v>
      </c>
      <c r="E7" s="11">
        <v>0</v>
      </c>
      <c r="F7" s="11">
        <v>0</v>
      </c>
      <c r="G7" s="12">
        <v>0</v>
      </c>
      <c r="H7" s="6">
        <f t="shared" si="0"/>
        <v>1</v>
      </c>
    </row>
    <row r="8" spans="1:7" ht="15">
      <c r="A8" t="s">
        <v>8</v>
      </c>
      <c r="B8">
        <f aca="true" t="shared" si="1" ref="B8:G8">SUM(B2:B7)</f>
        <v>0</v>
      </c>
      <c r="C8">
        <f t="shared" si="1"/>
        <v>1</v>
      </c>
      <c r="D8">
        <f t="shared" si="1"/>
        <v>1</v>
      </c>
      <c r="E8">
        <f t="shared" si="1"/>
        <v>2</v>
      </c>
      <c r="F8">
        <f t="shared" si="1"/>
        <v>2</v>
      </c>
      <c r="G8">
        <f t="shared" si="1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F21" sqref="F21"/>
    </sheetView>
  </sheetViews>
  <sheetFormatPr defaultColWidth="9.140625" defaultRowHeight="15"/>
  <sheetData>
    <row r="1" ht="29.25" thickBot="1">
      <c r="A1" s="35" t="s">
        <v>31</v>
      </c>
    </row>
    <row r="2" spans="1:8" ht="29.25" thickBot="1">
      <c r="A2" s="35" t="s">
        <v>23</v>
      </c>
      <c r="B2" s="36" t="s">
        <v>9</v>
      </c>
      <c r="C2" s="37" t="s">
        <v>10</v>
      </c>
      <c r="D2" s="37" t="s">
        <v>11</v>
      </c>
      <c r="E2" s="37" t="s">
        <v>12</v>
      </c>
      <c r="F2" s="37" t="s">
        <v>13</v>
      </c>
      <c r="G2" s="38" t="s">
        <v>14</v>
      </c>
      <c r="H2" s="39" t="s">
        <v>24</v>
      </c>
    </row>
    <row r="3" spans="1:8" ht="28.5">
      <c r="A3" s="40" t="s">
        <v>9</v>
      </c>
      <c r="B3" s="41">
        <v>0</v>
      </c>
      <c r="C3" s="42">
        <v>4</v>
      </c>
      <c r="D3" s="42">
        <v>8</v>
      </c>
      <c r="E3" s="42">
        <v>8</v>
      </c>
      <c r="F3" s="42">
        <v>2</v>
      </c>
      <c r="G3" s="43">
        <v>2</v>
      </c>
      <c r="H3" s="44">
        <f aca="true" t="shared" si="0" ref="H3:H8">SUM(B3:G3)</f>
        <v>24</v>
      </c>
    </row>
    <row r="4" spans="1:9" ht="28.5">
      <c r="A4" s="45" t="s">
        <v>10</v>
      </c>
      <c r="B4" s="46">
        <v>4</v>
      </c>
      <c r="C4" s="47">
        <v>0</v>
      </c>
      <c r="D4" s="47">
        <v>4</v>
      </c>
      <c r="E4" s="47">
        <v>4</v>
      </c>
      <c r="F4" s="47">
        <v>2</v>
      </c>
      <c r="G4" s="48">
        <v>6</v>
      </c>
      <c r="H4" s="76">
        <f t="shared" si="0"/>
        <v>20</v>
      </c>
      <c r="I4" s="35" t="s">
        <v>25</v>
      </c>
    </row>
    <row r="5" spans="1:8" ht="28.5">
      <c r="A5" s="45" t="s">
        <v>11</v>
      </c>
      <c r="B5" s="46">
        <v>8</v>
      </c>
      <c r="C5" s="47">
        <v>4</v>
      </c>
      <c r="D5" s="47">
        <v>0</v>
      </c>
      <c r="E5" s="47">
        <v>4</v>
      </c>
      <c r="F5" s="47">
        <v>6</v>
      </c>
      <c r="G5" s="48">
        <v>10</v>
      </c>
      <c r="H5" s="49">
        <f t="shared" si="0"/>
        <v>32</v>
      </c>
    </row>
    <row r="6" spans="1:8" ht="28.5">
      <c r="A6" s="45" t="s">
        <v>12</v>
      </c>
      <c r="B6" s="46">
        <v>8</v>
      </c>
      <c r="C6" s="47">
        <v>4</v>
      </c>
      <c r="D6" s="47">
        <v>4</v>
      </c>
      <c r="E6" s="47">
        <v>0</v>
      </c>
      <c r="F6" s="47">
        <v>6</v>
      </c>
      <c r="G6" s="48">
        <v>10</v>
      </c>
      <c r="H6" s="49">
        <f t="shared" si="0"/>
        <v>32</v>
      </c>
    </row>
    <row r="7" spans="1:9" ht="28.5">
      <c r="A7" s="45" t="s">
        <v>13</v>
      </c>
      <c r="B7" s="46">
        <v>2</v>
      </c>
      <c r="C7" s="47">
        <v>2</v>
      </c>
      <c r="D7" s="47">
        <v>6</v>
      </c>
      <c r="E7" s="47">
        <v>6</v>
      </c>
      <c r="F7" s="47">
        <v>0</v>
      </c>
      <c r="G7" s="48">
        <v>4</v>
      </c>
      <c r="H7" s="76">
        <f t="shared" si="0"/>
        <v>20</v>
      </c>
      <c r="I7" s="35" t="s">
        <v>25</v>
      </c>
    </row>
    <row r="8" spans="1:8" ht="29.25" thickBot="1">
      <c r="A8" s="50" t="s">
        <v>14</v>
      </c>
      <c r="B8" s="51">
        <v>2</v>
      </c>
      <c r="C8" s="52">
        <v>6</v>
      </c>
      <c r="D8" s="52">
        <v>10</v>
      </c>
      <c r="E8" s="52">
        <v>10</v>
      </c>
      <c r="F8" s="52">
        <v>4</v>
      </c>
      <c r="G8" s="53">
        <v>0</v>
      </c>
      <c r="H8" s="54">
        <f t="shared" si="0"/>
        <v>32</v>
      </c>
    </row>
    <row r="10" ht="29.25" thickBot="1">
      <c r="A10" s="75" t="s">
        <v>30</v>
      </c>
    </row>
    <row r="11" spans="1:8" ht="27" thickBot="1">
      <c r="A11" s="55" t="s">
        <v>23</v>
      </c>
      <c r="B11" s="56" t="s">
        <v>9</v>
      </c>
      <c r="C11" s="57" t="s">
        <v>10</v>
      </c>
      <c r="D11" s="57" t="s">
        <v>11</v>
      </c>
      <c r="E11" s="57" t="s">
        <v>12</v>
      </c>
      <c r="F11" s="57" t="s">
        <v>13</v>
      </c>
      <c r="G11" s="58" t="s">
        <v>14</v>
      </c>
      <c r="H11" s="59" t="s">
        <v>24</v>
      </c>
    </row>
    <row r="12" spans="1:8" ht="26.25">
      <c r="A12" s="60" t="s">
        <v>9</v>
      </c>
      <c r="B12" s="61">
        <v>0</v>
      </c>
      <c r="C12" s="62">
        <v>16</v>
      </c>
      <c r="D12" s="62">
        <v>64</v>
      </c>
      <c r="E12" s="62">
        <v>64</v>
      </c>
      <c r="F12" s="62">
        <v>4</v>
      </c>
      <c r="G12" s="63">
        <v>4</v>
      </c>
      <c r="H12" s="64">
        <f aca="true" t="shared" si="1" ref="H12:H17">SUM(B12:G12)</f>
        <v>152</v>
      </c>
    </row>
    <row r="13" spans="1:9" ht="28.5">
      <c r="A13" s="65" t="s">
        <v>10</v>
      </c>
      <c r="B13" s="66">
        <v>16</v>
      </c>
      <c r="C13" s="67">
        <v>0</v>
      </c>
      <c r="D13" s="67">
        <v>16</v>
      </c>
      <c r="E13" s="67">
        <v>16</v>
      </c>
      <c r="F13" s="67">
        <v>4</v>
      </c>
      <c r="G13" s="68">
        <v>36</v>
      </c>
      <c r="H13" s="77">
        <f t="shared" si="1"/>
        <v>88</v>
      </c>
      <c r="I13" s="35" t="s">
        <v>25</v>
      </c>
    </row>
    <row r="14" spans="1:8" ht="26.25">
      <c r="A14" s="65" t="s">
        <v>11</v>
      </c>
      <c r="B14" s="66">
        <v>64</v>
      </c>
      <c r="C14" s="67">
        <v>16</v>
      </c>
      <c r="D14" s="67">
        <v>0</v>
      </c>
      <c r="E14" s="67">
        <v>16</v>
      </c>
      <c r="F14" s="67">
        <v>36</v>
      </c>
      <c r="G14" s="68">
        <v>100</v>
      </c>
      <c r="H14" s="69">
        <f t="shared" si="1"/>
        <v>232</v>
      </c>
    </row>
    <row r="15" spans="1:8" ht="26.25">
      <c r="A15" s="65" t="s">
        <v>12</v>
      </c>
      <c r="B15" s="66">
        <v>64</v>
      </c>
      <c r="C15" s="67">
        <v>16</v>
      </c>
      <c r="D15" s="67">
        <v>16</v>
      </c>
      <c r="E15" s="67">
        <v>0</v>
      </c>
      <c r="F15" s="67">
        <v>36</v>
      </c>
      <c r="G15" s="68">
        <v>100</v>
      </c>
      <c r="H15" s="69">
        <f t="shared" si="1"/>
        <v>232</v>
      </c>
    </row>
    <row r="16" spans="1:8" ht="26.25">
      <c r="A16" s="65" t="s">
        <v>13</v>
      </c>
      <c r="B16" s="66">
        <v>4</v>
      </c>
      <c r="C16" s="67">
        <v>4</v>
      </c>
      <c r="D16" s="67">
        <v>36</v>
      </c>
      <c r="E16" s="67">
        <v>36</v>
      </c>
      <c r="F16" s="67">
        <v>0</v>
      </c>
      <c r="G16" s="68">
        <v>16</v>
      </c>
      <c r="H16" s="69">
        <f t="shared" si="1"/>
        <v>96</v>
      </c>
    </row>
    <row r="17" spans="1:8" ht="27" thickBot="1">
      <c r="A17" s="70" t="s">
        <v>14</v>
      </c>
      <c r="B17" s="71">
        <v>4</v>
      </c>
      <c r="C17" s="72">
        <v>36</v>
      </c>
      <c r="D17" s="72">
        <v>100</v>
      </c>
      <c r="E17" s="72">
        <v>100</v>
      </c>
      <c r="F17" s="72">
        <v>16</v>
      </c>
      <c r="G17" s="73">
        <v>0</v>
      </c>
      <c r="H17" s="74">
        <f t="shared" si="1"/>
        <v>256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G24" sqref="G24"/>
    </sheetView>
  </sheetViews>
  <sheetFormatPr defaultColWidth="9.140625" defaultRowHeight="15"/>
  <sheetData>
    <row r="1" spans="1:6" ht="15">
      <c r="A1">
        <v>1</v>
      </c>
      <c r="B1">
        <v>3</v>
      </c>
      <c r="C1">
        <v>6</v>
      </c>
      <c r="D1">
        <v>2</v>
      </c>
      <c r="E1">
        <v>4</v>
      </c>
      <c r="F1">
        <v>5</v>
      </c>
    </row>
    <row r="2" spans="1:6" ht="15">
      <c r="A2">
        <v>1</v>
      </c>
      <c r="B2">
        <v>6</v>
      </c>
      <c r="C2">
        <v>2</v>
      </c>
      <c r="D2">
        <v>3</v>
      </c>
      <c r="E2">
        <v>4</v>
      </c>
      <c r="F2">
        <v>5</v>
      </c>
    </row>
    <row r="3" spans="1:6" ht="15">
      <c r="A3">
        <v>1</v>
      </c>
      <c r="B3">
        <v>6</v>
      </c>
      <c r="C3">
        <v>2</v>
      </c>
      <c r="D3">
        <v>4</v>
      </c>
      <c r="E3">
        <v>5</v>
      </c>
      <c r="F3">
        <v>3</v>
      </c>
    </row>
    <row r="4" spans="1:6" ht="15">
      <c r="A4">
        <v>1</v>
      </c>
      <c r="B4">
        <v>6</v>
      </c>
      <c r="C4">
        <v>2</v>
      </c>
      <c r="D4">
        <v>5</v>
      </c>
      <c r="E4">
        <v>3</v>
      </c>
      <c r="F4">
        <v>4</v>
      </c>
    </row>
    <row r="5" spans="1:6" ht="15">
      <c r="A5">
        <v>1</v>
      </c>
      <c r="B5">
        <v>6</v>
      </c>
      <c r="C5">
        <v>3</v>
      </c>
      <c r="D5">
        <v>2</v>
      </c>
      <c r="E5">
        <v>4</v>
      </c>
      <c r="F5">
        <v>5</v>
      </c>
    </row>
    <row r="6" spans="1:6" ht="15">
      <c r="A6">
        <v>3</v>
      </c>
      <c r="B6">
        <v>1</v>
      </c>
      <c r="C6">
        <v>6</v>
      </c>
      <c r="D6">
        <v>2</v>
      </c>
      <c r="E6">
        <v>4</v>
      </c>
      <c r="F6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zoomScale="265" zoomScaleNormal="265" zoomScalePageLayoutView="0" workbookViewId="0" topLeftCell="A16">
      <selection activeCell="H20" sqref="H20:H25"/>
    </sheetView>
  </sheetViews>
  <sheetFormatPr defaultColWidth="9.140625" defaultRowHeight="15"/>
  <cols>
    <col min="1" max="1" width="2.7109375" style="0" bestFit="1" customWidth="1"/>
    <col min="2" max="2" width="6.140625" style="0" bestFit="1" customWidth="1"/>
    <col min="3" max="7" width="2.7109375" style="0" bestFit="1" customWidth="1"/>
    <col min="8" max="8" width="4.8515625" style="0" bestFit="1" customWidth="1"/>
  </cols>
  <sheetData>
    <row r="1" ht="15">
      <c r="A1" t="s">
        <v>36</v>
      </c>
    </row>
    <row r="2" spans="2:8" ht="15.75" thickBot="1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33</v>
      </c>
    </row>
    <row r="3" spans="1:8" ht="15">
      <c r="A3" s="1" t="s">
        <v>1</v>
      </c>
      <c r="B3" s="13">
        <v>0</v>
      </c>
      <c r="C3" s="14">
        <v>6</v>
      </c>
      <c r="D3" s="14">
        <v>5</v>
      </c>
      <c r="E3" s="14">
        <v>6</v>
      </c>
      <c r="F3" s="14">
        <v>6</v>
      </c>
      <c r="G3" s="16">
        <v>6</v>
      </c>
      <c r="H3">
        <f aca="true" t="shared" si="0" ref="H3:H8">SUM(B3:G3)</f>
        <v>29</v>
      </c>
    </row>
    <row r="4" spans="1:8" ht="15">
      <c r="A4" s="1" t="s">
        <v>2</v>
      </c>
      <c r="B4" s="17">
        <v>0</v>
      </c>
      <c r="C4" s="18">
        <v>0</v>
      </c>
      <c r="D4" s="18">
        <v>3</v>
      </c>
      <c r="E4" s="18">
        <v>6</v>
      </c>
      <c r="F4" s="18">
        <v>6</v>
      </c>
      <c r="G4" s="20">
        <v>0</v>
      </c>
      <c r="H4">
        <f t="shared" si="0"/>
        <v>15</v>
      </c>
    </row>
    <row r="5" spans="1:8" ht="15">
      <c r="A5" s="1" t="s">
        <v>3</v>
      </c>
      <c r="B5" s="17">
        <v>1</v>
      </c>
      <c r="C5" s="18">
        <v>3</v>
      </c>
      <c r="D5" s="18">
        <v>0</v>
      </c>
      <c r="E5" s="18">
        <v>5</v>
      </c>
      <c r="F5" s="18">
        <v>4</v>
      </c>
      <c r="G5" s="20">
        <v>2</v>
      </c>
      <c r="H5">
        <f t="shared" si="0"/>
        <v>15</v>
      </c>
    </row>
    <row r="6" spans="1:8" ht="15">
      <c r="A6" s="1" t="s">
        <v>4</v>
      </c>
      <c r="B6" s="17">
        <v>0</v>
      </c>
      <c r="C6" s="18">
        <v>0</v>
      </c>
      <c r="D6" s="18">
        <v>1</v>
      </c>
      <c r="E6" s="18">
        <v>0</v>
      </c>
      <c r="F6" s="18">
        <v>5</v>
      </c>
      <c r="G6" s="20">
        <v>0</v>
      </c>
      <c r="H6">
        <f t="shared" si="0"/>
        <v>6</v>
      </c>
    </row>
    <row r="7" spans="1:8" ht="15">
      <c r="A7" s="1" t="s">
        <v>5</v>
      </c>
      <c r="B7" s="17">
        <v>0</v>
      </c>
      <c r="C7" s="18">
        <v>0</v>
      </c>
      <c r="D7" s="18">
        <v>2</v>
      </c>
      <c r="E7" s="18">
        <v>1</v>
      </c>
      <c r="F7" s="18">
        <v>0</v>
      </c>
      <c r="G7" s="20">
        <v>0</v>
      </c>
      <c r="H7">
        <f t="shared" si="0"/>
        <v>3</v>
      </c>
    </row>
    <row r="8" spans="1:8" ht="15.75" thickBot="1">
      <c r="A8" s="1" t="s">
        <v>6</v>
      </c>
      <c r="B8" s="32">
        <v>0</v>
      </c>
      <c r="C8" s="24">
        <v>6</v>
      </c>
      <c r="D8" s="24">
        <v>4</v>
      </c>
      <c r="E8" s="24">
        <v>6</v>
      </c>
      <c r="F8" s="24">
        <v>6</v>
      </c>
      <c r="G8" s="25">
        <v>0</v>
      </c>
      <c r="H8">
        <f t="shared" si="0"/>
        <v>22</v>
      </c>
    </row>
    <row r="9" ht="15">
      <c r="A9" s="1" t="s">
        <v>37</v>
      </c>
    </row>
    <row r="10" spans="2:8" ht="15"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34</v>
      </c>
    </row>
    <row r="11" spans="1:8" ht="15">
      <c r="A11" s="1" t="s">
        <v>1</v>
      </c>
      <c r="B11" s="18">
        <v>0</v>
      </c>
      <c r="C11" s="18">
        <v>0</v>
      </c>
      <c r="D11" s="18">
        <v>1</v>
      </c>
      <c r="E11" s="18">
        <v>0</v>
      </c>
      <c r="F11" s="18">
        <v>0</v>
      </c>
      <c r="G11" s="18">
        <v>0</v>
      </c>
      <c r="H11">
        <f aca="true" t="shared" si="1" ref="H11:H16">SUM(B11:G11)</f>
        <v>1</v>
      </c>
    </row>
    <row r="12" spans="1:8" ht="15">
      <c r="A12" s="1" t="s">
        <v>2</v>
      </c>
      <c r="B12" s="18">
        <v>6</v>
      </c>
      <c r="C12" s="18">
        <v>0</v>
      </c>
      <c r="D12" s="18">
        <v>3</v>
      </c>
      <c r="E12" s="18">
        <v>0</v>
      </c>
      <c r="F12" s="18">
        <v>0</v>
      </c>
      <c r="G12" s="18">
        <v>6</v>
      </c>
      <c r="H12">
        <f t="shared" si="1"/>
        <v>15</v>
      </c>
    </row>
    <row r="13" spans="1:8" ht="15">
      <c r="A13" s="1" t="s">
        <v>3</v>
      </c>
      <c r="B13" s="18">
        <v>5</v>
      </c>
      <c r="C13" s="18">
        <v>3</v>
      </c>
      <c r="D13" s="18">
        <v>0</v>
      </c>
      <c r="E13" s="18">
        <v>1</v>
      </c>
      <c r="F13" s="18">
        <v>2</v>
      </c>
      <c r="G13" s="18">
        <v>4</v>
      </c>
      <c r="H13">
        <f t="shared" si="1"/>
        <v>15</v>
      </c>
    </row>
    <row r="14" spans="1:8" ht="15">
      <c r="A14" s="1" t="s">
        <v>4</v>
      </c>
      <c r="B14" s="18">
        <v>6</v>
      </c>
      <c r="C14" s="18">
        <v>6</v>
      </c>
      <c r="D14" s="18">
        <v>5</v>
      </c>
      <c r="E14" s="18">
        <v>0</v>
      </c>
      <c r="F14" s="18">
        <v>1</v>
      </c>
      <c r="G14" s="18">
        <v>6</v>
      </c>
      <c r="H14">
        <f t="shared" si="1"/>
        <v>24</v>
      </c>
    </row>
    <row r="15" spans="1:8" ht="15">
      <c r="A15" s="1" t="s">
        <v>5</v>
      </c>
      <c r="B15" s="18">
        <v>6</v>
      </c>
      <c r="C15" s="18">
        <v>6</v>
      </c>
      <c r="D15" s="18">
        <v>4</v>
      </c>
      <c r="E15" s="18">
        <v>5</v>
      </c>
      <c r="F15" s="18">
        <v>0</v>
      </c>
      <c r="G15" s="18">
        <v>6</v>
      </c>
      <c r="H15">
        <f t="shared" si="1"/>
        <v>27</v>
      </c>
    </row>
    <row r="16" spans="1:8" ht="15">
      <c r="A16" s="1" t="s">
        <v>6</v>
      </c>
      <c r="B16" s="18">
        <v>6</v>
      </c>
      <c r="C16" s="18">
        <v>0</v>
      </c>
      <c r="D16" s="18">
        <v>2</v>
      </c>
      <c r="E16" s="18">
        <v>0</v>
      </c>
      <c r="F16" s="18">
        <v>0</v>
      </c>
      <c r="G16" s="18">
        <v>0</v>
      </c>
      <c r="H16">
        <f t="shared" si="1"/>
        <v>8</v>
      </c>
    </row>
    <row r="18" ht="15">
      <c r="A18" s="1" t="s">
        <v>35</v>
      </c>
    </row>
    <row r="19" spans="2:8" ht="15"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34</v>
      </c>
    </row>
    <row r="20" spans="1:8" ht="15">
      <c r="A20" s="1" t="s">
        <v>1</v>
      </c>
      <c r="B20" s="18">
        <f aca="true" t="shared" si="2" ref="B20:G20">IF(B3&gt;B11,1,0)</f>
        <v>0</v>
      </c>
      <c r="C20" s="18">
        <f t="shared" si="2"/>
        <v>1</v>
      </c>
      <c r="D20" s="18">
        <f t="shared" si="2"/>
        <v>1</v>
      </c>
      <c r="E20" s="18">
        <f t="shared" si="2"/>
        <v>1</v>
      </c>
      <c r="F20" s="18">
        <f t="shared" si="2"/>
        <v>1</v>
      </c>
      <c r="G20" s="18">
        <f t="shared" si="2"/>
        <v>1</v>
      </c>
      <c r="H20">
        <f aca="true" t="shared" si="3" ref="H20:H25">SUM(B20:G20)</f>
        <v>5</v>
      </c>
    </row>
    <row r="21" spans="1:8" ht="15">
      <c r="A21" s="1" t="s">
        <v>2</v>
      </c>
      <c r="B21" s="18">
        <f aca="true" t="shared" si="4" ref="B21:G21">IF(B4&gt;B12,1,0)</f>
        <v>0</v>
      </c>
      <c r="C21" s="18">
        <f t="shared" si="4"/>
        <v>0</v>
      </c>
      <c r="D21" s="18">
        <f t="shared" si="4"/>
        <v>0</v>
      </c>
      <c r="E21" s="18">
        <f t="shared" si="4"/>
        <v>1</v>
      </c>
      <c r="F21" s="18">
        <f t="shared" si="4"/>
        <v>1</v>
      </c>
      <c r="G21" s="18">
        <f t="shared" si="4"/>
        <v>0</v>
      </c>
      <c r="H21">
        <f t="shared" si="3"/>
        <v>2</v>
      </c>
    </row>
    <row r="22" spans="1:8" ht="15">
      <c r="A22" s="1" t="s">
        <v>3</v>
      </c>
      <c r="B22" s="18">
        <f aca="true" t="shared" si="5" ref="B22:G22">IF(B5&gt;B13,1,0)</f>
        <v>0</v>
      </c>
      <c r="C22" s="18">
        <f t="shared" si="5"/>
        <v>0</v>
      </c>
      <c r="D22" s="18">
        <f t="shared" si="5"/>
        <v>0</v>
      </c>
      <c r="E22" s="18">
        <f t="shared" si="5"/>
        <v>1</v>
      </c>
      <c r="F22" s="18">
        <f t="shared" si="5"/>
        <v>1</v>
      </c>
      <c r="G22" s="18">
        <f t="shared" si="5"/>
        <v>0</v>
      </c>
      <c r="H22">
        <f t="shared" si="3"/>
        <v>2</v>
      </c>
    </row>
    <row r="23" spans="1:8" ht="15">
      <c r="A23" s="1" t="s">
        <v>4</v>
      </c>
      <c r="B23" s="18">
        <f aca="true" t="shared" si="6" ref="B23:G23">IF(B6&gt;B14,1,0)</f>
        <v>0</v>
      </c>
      <c r="C23" s="18">
        <f t="shared" si="6"/>
        <v>0</v>
      </c>
      <c r="D23" s="18">
        <f t="shared" si="6"/>
        <v>0</v>
      </c>
      <c r="E23" s="18">
        <f t="shared" si="6"/>
        <v>0</v>
      </c>
      <c r="F23" s="18">
        <f t="shared" si="6"/>
        <v>1</v>
      </c>
      <c r="G23" s="18">
        <f t="shared" si="6"/>
        <v>0</v>
      </c>
      <c r="H23">
        <f t="shared" si="3"/>
        <v>1</v>
      </c>
    </row>
    <row r="24" spans="1:8" ht="15">
      <c r="A24" s="1" t="s">
        <v>5</v>
      </c>
      <c r="B24" s="18">
        <f aca="true" t="shared" si="7" ref="B24:G24">IF(B7&gt;B15,1,0)</f>
        <v>0</v>
      </c>
      <c r="C24" s="18">
        <f t="shared" si="7"/>
        <v>0</v>
      </c>
      <c r="D24" s="18">
        <f t="shared" si="7"/>
        <v>0</v>
      </c>
      <c r="E24" s="18">
        <f t="shared" si="7"/>
        <v>0</v>
      </c>
      <c r="F24" s="18">
        <f t="shared" si="7"/>
        <v>0</v>
      </c>
      <c r="G24" s="18">
        <f t="shared" si="7"/>
        <v>0</v>
      </c>
      <c r="H24">
        <f t="shared" si="3"/>
        <v>0</v>
      </c>
    </row>
    <row r="25" spans="1:8" ht="15">
      <c r="A25" s="1" t="s">
        <v>6</v>
      </c>
      <c r="B25" s="18">
        <f aca="true" t="shared" si="8" ref="B25:G25">IF(B8&gt;B16,1,0)</f>
        <v>0</v>
      </c>
      <c r="C25" s="18">
        <f t="shared" si="8"/>
        <v>1</v>
      </c>
      <c r="D25" s="18">
        <f t="shared" si="8"/>
        <v>1</v>
      </c>
      <c r="E25" s="18">
        <f t="shared" si="8"/>
        <v>1</v>
      </c>
      <c r="F25" s="18">
        <f t="shared" si="8"/>
        <v>1</v>
      </c>
      <c r="G25" s="18">
        <f t="shared" si="8"/>
        <v>0</v>
      </c>
      <c r="H25">
        <f t="shared" si="3"/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6"/>
  <sheetViews>
    <sheetView zoomScale="295" zoomScaleNormal="295" zoomScalePageLayoutView="0" workbookViewId="0" topLeftCell="A1">
      <selection activeCell="J21" sqref="J21"/>
    </sheetView>
  </sheetViews>
  <sheetFormatPr defaultColWidth="9.140625" defaultRowHeight="15"/>
  <cols>
    <col min="1" max="1" width="13.421875" style="0" bestFit="1" customWidth="1"/>
    <col min="2" max="7" width="2.7109375" style="0" bestFit="1" customWidth="1"/>
    <col min="8" max="8" width="4.57421875" style="0" bestFit="1" customWidth="1"/>
  </cols>
  <sheetData>
    <row r="1" ht="15">
      <c r="A1" t="s">
        <v>36</v>
      </c>
    </row>
    <row r="2" spans="2:8" ht="15.75" thickBot="1">
      <c r="B2" s="1" t="s">
        <v>1</v>
      </c>
      <c r="C2" s="1" t="s">
        <v>6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38</v>
      </c>
    </row>
    <row r="3" spans="1:8" ht="15">
      <c r="A3" s="1" t="s">
        <v>1</v>
      </c>
      <c r="B3" s="13">
        <v>0</v>
      </c>
      <c r="C3" s="14">
        <v>6</v>
      </c>
      <c r="D3" s="14">
        <v>6</v>
      </c>
      <c r="E3" s="14">
        <v>5</v>
      </c>
      <c r="F3" s="14">
        <v>6</v>
      </c>
      <c r="G3" s="16">
        <v>6</v>
      </c>
      <c r="H3">
        <v>5</v>
      </c>
    </row>
    <row r="4" spans="1:8" ht="15">
      <c r="A4" s="1" t="s">
        <v>6</v>
      </c>
      <c r="B4" s="17">
        <v>0</v>
      </c>
      <c r="C4" s="18">
        <v>0</v>
      </c>
      <c r="D4" s="18">
        <v>6</v>
      </c>
      <c r="E4" s="18">
        <v>4</v>
      </c>
      <c r="F4" s="18">
        <v>6</v>
      </c>
      <c r="G4" s="20">
        <v>6</v>
      </c>
      <c r="H4">
        <v>4</v>
      </c>
    </row>
    <row r="5" spans="1:8" ht="15">
      <c r="A5" s="1" t="s">
        <v>2</v>
      </c>
      <c r="B5" s="17">
        <v>0</v>
      </c>
      <c r="C5" s="18">
        <v>0</v>
      </c>
      <c r="D5" s="18">
        <v>0</v>
      </c>
      <c r="E5" s="18">
        <v>3</v>
      </c>
      <c r="F5" s="18">
        <v>6</v>
      </c>
      <c r="G5" s="20">
        <v>6</v>
      </c>
      <c r="H5">
        <v>2</v>
      </c>
    </row>
    <row r="6" spans="1:8" ht="15">
      <c r="A6" s="1" t="s">
        <v>3</v>
      </c>
      <c r="B6" s="17">
        <v>1</v>
      </c>
      <c r="C6" s="18">
        <v>2</v>
      </c>
      <c r="D6" s="18">
        <v>3</v>
      </c>
      <c r="E6" s="18">
        <v>0</v>
      </c>
      <c r="F6" s="18">
        <v>5</v>
      </c>
      <c r="G6" s="20">
        <v>4</v>
      </c>
      <c r="H6">
        <v>2</v>
      </c>
    </row>
    <row r="7" spans="1:8" ht="15">
      <c r="A7" s="1" t="s">
        <v>4</v>
      </c>
      <c r="B7" s="17">
        <v>0</v>
      </c>
      <c r="C7" s="18">
        <v>0</v>
      </c>
      <c r="D7" s="18">
        <v>0</v>
      </c>
      <c r="E7" s="18">
        <v>1</v>
      </c>
      <c r="F7" s="18">
        <v>0</v>
      </c>
      <c r="G7" s="20">
        <v>5</v>
      </c>
      <c r="H7">
        <v>1</v>
      </c>
    </row>
    <row r="8" spans="1:8" ht="15.75" thickBot="1">
      <c r="A8" s="1" t="s">
        <v>5</v>
      </c>
      <c r="B8" s="32">
        <v>0</v>
      </c>
      <c r="C8" s="24">
        <v>0</v>
      </c>
      <c r="D8" s="24">
        <v>0</v>
      </c>
      <c r="E8" s="24">
        <v>2</v>
      </c>
      <c r="F8" s="24">
        <v>1</v>
      </c>
      <c r="G8" s="25">
        <v>0</v>
      </c>
      <c r="H8">
        <v>0</v>
      </c>
    </row>
    <row r="9" spans="1:7" ht="15">
      <c r="A9" s="1" t="s">
        <v>38</v>
      </c>
      <c r="B9">
        <v>5</v>
      </c>
      <c r="C9">
        <v>4</v>
      </c>
      <c r="D9">
        <v>2</v>
      </c>
      <c r="E9">
        <v>2</v>
      </c>
      <c r="F9">
        <v>1</v>
      </c>
      <c r="G9">
        <v>0</v>
      </c>
    </row>
    <row r="11" spans="2:7" ht="15">
      <c r="B11" s="1" t="s">
        <v>1</v>
      </c>
      <c r="C11" s="1" t="s">
        <v>6</v>
      </c>
      <c r="D11" s="1" t="s">
        <v>2</v>
      </c>
      <c r="E11" s="1" t="s">
        <v>3</v>
      </c>
      <c r="F11" s="1" t="s">
        <v>4</v>
      </c>
      <c r="G11" s="1" t="s">
        <v>5</v>
      </c>
    </row>
    <row r="12" spans="1:7" ht="15">
      <c r="A12" s="1" t="s">
        <v>1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 ht="15">
      <c r="A13" s="1" t="s">
        <v>6</v>
      </c>
      <c r="B13" s="18">
        <v>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</row>
    <row r="14" spans="1:7" ht="15">
      <c r="A14" s="1" t="s">
        <v>2</v>
      </c>
      <c r="B14" s="18">
        <v>2</v>
      </c>
      <c r="C14" s="18">
        <v>1</v>
      </c>
      <c r="D14" s="18">
        <v>0</v>
      </c>
      <c r="E14" s="18">
        <v>0</v>
      </c>
      <c r="F14" s="18">
        <v>0</v>
      </c>
      <c r="G14" s="18">
        <v>0</v>
      </c>
    </row>
    <row r="15" spans="1:7" ht="15">
      <c r="A15" s="1" t="s">
        <v>3</v>
      </c>
      <c r="B15" s="18">
        <v>3</v>
      </c>
      <c r="C15" s="18">
        <v>2</v>
      </c>
      <c r="D15" s="18">
        <v>1</v>
      </c>
      <c r="E15" s="18">
        <v>0</v>
      </c>
      <c r="F15" s="18">
        <v>0</v>
      </c>
      <c r="G15" s="18">
        <v>0</v>
      </c>
    </row>
    <row r="16" spans="1:7" ht="15">
      <c r="A16" s="1" t="s">
        <v>4</v>
      </c>
      <c r="B16" s="18">
        <v>4</v>
      </c>
      <c r="C16" s="18">
        <v>3</v>
      </c>
      <c r="D16" s="18">
        <v>2</v>
      </c>
      <c r="E16" s="18">
        <v>1</v>
      </c>
      <c r="F16" s="18">
        <v>0</v>
      </c>
      <c r="G16" s="18">
        <v>0</v>
      </c>
    </row>
    <row r="17" spans="1:7" ht="15">
      <c r="A17" s="1" t="s">
        <v>5</v>
      </c>
      <c r="B17" s="18">
        <v>5</v>
      </c>
      <c r="C17" s="18">
        <v>4</v>
      </c>
      <c r="D17" s="18">
        <v>3</v>
      </c>
      <c r="E17" s="18">
        <v>2</v>
      </c>
      <c r="F17" s="18">
        <v>1</v>
      </c>
      <c r="G17" s="18">
        <v>0</v>
      </c>
    </row>
    <row r="19" spans="2:7" ht="15">
      <c r="B19" s="1" t="s">
        <v>1</v>
      </c>
      <c r="C19" s="1" t="s">
        <v>6</v>
      </c>
      <c r="D19" s="1" t="s">
        <v>2</v>
      </c>
      <c r="E19" s="1" t="s">
        <v>3</v>
      </c>
      <c r="F19" s="1" t="s">
        <v>4</v>
      </c>
      <c r="G19" s="1" t="s">
        <v>5</v>
      </c>
    </row>
    <row r="20" spans="1:8" ht="15">
      <c r="A20" s="1" t="s">
        <v>1</v>
      </c>
      <c r="B20" s="18">
        <f aca="true" t="shared" si="0" ref="B20:G20">B3*B12</f>
        <v>0</v>
      </c>
      <c r="C20" s="18">
        <f t="shared" si="0"/>
        <v>0</v>
      </c>
      <c r="D20" s="18">
        <f t="shared" si="0"/>
        <v>0</v>
      </c>
      <c r="E20" s="18">
        <f t="shared" si="0"/>
        <v>0</v>
      </c>
      <c r="F20" s="18">
        <f t="shared" si="0"/>
        <v>0</v>
      </c>
      <c r="G20" s="18">
        <f t="shared" si="0"/>
        <v>0</v>
      </c>
      <c r="H20" s="8">
        <f aca="true" t="shared" si="1" ref="H20:H25">SUM(B20:G20)</f>
        <v>0</v>
      </c>
    </row>
    <row r="21" spans="1:8" ht="15">
      <c r="A21" s="1" t="s">
        <v>6</v>
      </c>
      <c r="B21" s="18">
        <f aca="true" t="shared" si="2" ref="B21:G21">B4*B13</f>
        <v>0</v>
      </c>
      <c r="C21" s="18">
        <f t="shared" si="2"/>
        <v>0</v>
      </c>
      <c r="D21" s="18">
        <f t="shared" si="2"/>
        <v>0</v>
      </c>
      <c r="E21" s="18">
        <f t="shared" si="2"/>
        <v>0</v>
      </c>
      <c r="F21" s="18">
        <f t="shared" si="2"/>
        <v>0</v>
      </c>
      <c r="G21" s="18">
        <f t="shared" si="2"/>
        <v>0</v>
      </c>
      <c r="H21" s="8">
        <f t="shared" si="1"/>
        <v>0</v>
      </c>
    </row>
    <row r="22" spans="1:8" ht="15">
      <c r="A22" s="1" t="s">
        <v>2</v>
      </c>
      <c r="B22" s="18">
        <f aca="true" t="shared" si="3" ref="B22:G22">B5*B14</f>
        <v>0</v>
      </c>
      <c r="C22" s="18">
        <f t="shared" si="3"/>
        <v>0</v>
      </c>
      <c r="D22" s="18">
        <f t="shared" si="3"/>
        <v>0</v>
      </c>
      <c r="E22" s="18">
        <f t="shared" si="3"/>
        <v>0</v>
      </c>
      <c r="F22" s="18">
        <f t="shared" si="3"/>
        <v>0</v>
      </c>
      <c r="G22" s="18">
        <f t="shared" si="3"/>
        <v>0</v>
      </c>
      <c r="H22" s="8">
        <f t="shared" si="1"/>
        <v>0</v>
      </c>
    </row>
    <row r="23" spans="1:8" ht="15">
      <c r="A23" s="1" t="s">
        <v>3</v>
      </c>
      <c r="B23" s="18">
        <f aca="true" t="shared" si="4" ref="B23:G23">B6*B15</f>
        <v>3</v>
      </c>
      <c r="C23" s="18">
        <f t="shared" si="4"/>
        <v>4</v>
      </c>
      <c r="D23" s="18">
        <f t="shared" si="4"/>
        <v>3</v>
      </c>
      <c r="E23" s="18">
        <f t="shared" si="4"/>
        <v>0</v>
      </c>
      <c r="F23" s="18">
        <f t="shared" si="4"/>
        <v>0</v>
      </c>
      <c r="G23" s="18">
        <f t="shared" si="4"/>
        <v>0</v>
      </c>
      <c r="H23" s="8">
        <f t="shared" si="1"/>
        <v>10</v>
      </c>
    </row>
    <row r="24" spans="1:8" ht="15">
      <c r="A24" s="1" t="s">
        <v>4</v>
      </c>
      <c r="B24" s="18">
        <f aca="true" t="shared" si="5" ref="B24:G24">B7*B16</f>
        <v>0</v>
      </c>
      <c r="C24" s="18">
        <f t="shared" si="5"/>
        <v>0</v>
      </c>
      <c r="D24" s="18">
        <f t="shared" si="5"/>
        <v>0</v>
      </c>
      <c r="E24" s="18">
        <f t="shared" si="5"/>
        <v>1</v>
      </c>
      <c r="F24" s="18">
        <f t="shared" si="5"/>
        <v>0</v>
      </c>
      <c r="G24" s="18">
        <f t="shared" si="5"/>
        <v>0</v>
      </c>
      <c r="H24" s="8">
        <f t="shared" si="1"/>
        <v>1</v>
      </c>
    </row>
    <row r="25" spans="1:8" ht="15">
      <c r="A25" s="1" t="s">
        <v>5</v>
      </c>
      <c r="B25" s="18">
        <f aca="true" t="shared" si="6" ref="B25:G25">B8*B17</f>
        <v>0</v>
      </c>
      <c r="C25" s="18">
        <f t="shared" si="6"/>
        <v>0</v>
      </c>
      <c r="D25" s="18">
        <f t="shared" si="6"/>
        <v>0</v>
      </c>
      <c r="E25" s="18">
        <f t="shared" si="6"/>
        <v>4</v>
      </c>
      <c r="F25" s="18">
        <f t="shared" si="6"/>
        <v>1</v>
      </c>
      <c r="G25" s="18">
        <f t="shared" si="6"/>
        <v>0</v>
      </c>
      <c r="H25" s="8">
        <f t="shared" si="1"/>
        <v>5</v>
      </c>
    </row>
    <row r="26" ht="15">
      <c r="H26" s="8">
        <f>SUM(H20:H25)</f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zoomScale="205" zoomScaleNormal="205" zoomScalePageLayoutView="0" workbookViewId="0" topLeftCell="A1">
      <selection activeCell="C15" sqref="C15"/>
    </sheetView>
  </sheetViews>
  <sheetFormatPr defaultColWidth="9.140625" defaultRowHeight="15"/>
  <cols>
    <col min="1" max="1" width="10.57421875" style="0" bestFit="1" customWidth="1"/>
    <col min="2" max="7" width="2.8515625" style="0" bestFit="1" customWidth="1"/>
  </cols>
  <sheetData>
    <row r="1" spans="1:8" ht="15.75" thickBot="1">
      <c r="A1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1</v>
      </c>
      <c r="G1" s="2" t="s">
        <v>6</v>
      </c>
      <c r="H1" t="s">
        <v>7</v>
      </c>
    </row>
    <row r="2" spans="1:8" ht="15">
      <c r="A2" s="2" t="s">
        <v>2</v>
      </c>
      <c r="B2" s="13">
        <v>0</v>
      </c>
      <c r="C2" s="14">
        <v>0</v>
      </c>
      <c r="D2" s="15">
        <v>1</v>
      </c>
      <c r="E2" s="15">
        <v>1</v>
      </c>
      <c r="F2" s="14">
        <v>0</v>
      </c>
      <c r="G2" s="16">
        <v>0</v>
      </c>
      <c r="H2" s="6">
        <f aca="true" t="shared" si="0" ref="H2:H7">SUM(B2:G2)</f>
        <v>2</v>
      </c>
    </row>
    <row r="3" spans="1:8" ht="15">
      <c r="A3" s="2" t="s">
        <v>3</v>
      </c>
      <c r="B3" s="17">
        <v>0</v>
      </c>
      <c r="C3" s="18">
        <v>0</v>
      </c>
      <c r="D3" s="19">
        <v>1</v>
      </c>
      <c r="E3" s="18">
        <v>0</v>
      </c>
      <c r="F3" s="18">
        <v>0</v>
      </c>
      <c r="G3" s="20">
        <v>0</v>
      </c>
      <c r="H3" s="6">
        <f t="shared" si="0"/>
        <v>1</v>
      </c>
    </row>
    <row r="4" spans="1:8" ht="15">
      <c r="A4" s="2" t="s">
        <v>4</v>
      </c>
      <c r="B4" s="17">
        <v>0</v>
      </c>
      <c r="C4" s="18">
        <v>0</v>
      </c>
      <c r="D4" s="18">
        <v>0</v>
      </c>
      <c r="E4" s="19">
        <v>1</v>
      </c>
      <c r="F4" s="18">
        <v>0</v>
      </c>
      <c r="G4" s="20">
        <v>0</v>
      </c>
      <c r="H4" s="6">
        <f t="shared" si="0"/>
        <v>1</v>
      </c>
    </row>
    <row r="5" spans="1:8" ht="15">
      <c r="A5" s="2" t="s">
        <v>5</v>
      </c>
      <c r="B5" s="17">
        <v>0</v>
      </c>
      <c r="C5" s="21">
        <v>1</v>
      </c>
      <c r="D5" s="18">
        <v>0</v>
      </c>
      <c r="E5" s="18">
        <v>0</v>
      </c>
      <c r="F5" s="18">
        <v>0</v>
      </c>
      <c r="G5" s="20">
        <v>0</v>
      </c>
      <c r="H5" s="6">
        <f t="shared" si="0"/>
        <v>1</v>
      </c>
    </row>
    <row r="6" spans="1:8" ht="15">
      <c r="A6" s="2" t="s">
        <v>1</v>
      </c>
      <c r="B6" s="17">
        <v>0</v>
      </c>
      <c r="C6" s="18">
        <v>0</v>
      </c>
      <c r="D6" s="18">
        <v>0</v>
      </c>
      <c r="E6" s="18">
        <v>0</v>
      </c>
      <c r="F6" s="18">
        <v>0</v>
      </c>
      <c r="G6" s="22">
        <v>1</v>
      </c>
      <c r="H6" s="6">
        <f t="shared" si="0"/>
        <v>1</v>
      </c>
    </row>
    <row r="7" spans="1:8" ht="15.75" thickBot="1">
      <c r="A7" s="2" t="s">
        <v>6</v>
      </c>
      <c r="B7" s="23">
        <v>1</v>
      </c>
      <c r="C7" s="24">
        <v>0</v>
      </c>
      <c r="D7" s="24">
        <v>0</v>
      </c>
      <c r="E7" s="24">
        <v>0</v>
      </c>
      <c r="F7" s="24">
        <v>0</v>
      </c>
      <c r="G7" s="25">
        <v>0</v>
      </c>
      <c r="H7" s="6">
        <f t="shared" si="0"/>
        <v>1</v>
      </c>
    </row>
    <row r="8" spans="1:7" ht="15">
      <c r="A8" t="s">
        <v>8</v>
      </c>
      <c r="B8">
        <f aca="true" t="shared" si="1" ref="B8:G8">SUM(B2:B7)</f>
        <v>1</v>
      </c>
      <c r="C8">
        <f t="shared" si="1"/>
        <v>1</v>
      </c>
      <c r="D8">
        <f t="shared" si="1"/>
        <v>2</v>
      </c>
      <c r="E8">
        <f t="shared" si="1"/>
        <v>2</v>
      </c>
      <c r="F8">
        <f t="shared" si="1"/>
        <v>0</v>
      </c>
      <c r="G8">
        <f t="shared" si="1"/>
        <v>1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zoomScale="265" zoomScaleNormal="265" zoomScalePageLayoutView="0" workbookViewId="0" topLeftCell="A1">
      <selection activeCell="B4" sqref="B4:D5"/>
    </sheetView>
  </sheetViews>
  <sheetFormatPr defaultColWidth="9.140625" defaultRowHeight="15"/>
  <cols>
    <col min="1" max="1" width="3.140625" style="0" bestFit="1" customWidth="1"/>
    <col min="2" max="7" width="3.00390625" style="0" bestFit="1" customWidth="1"/>
    <col min="8" max="15" width="3.421875" style="0" customWidth="1"/>
    <col min="16" max="16" width="4.00390625" style="0" customWidth="1"/>
    <col min="17" max="17" width="4.28125" style="0" customWidth="1"/>
  </cols>
  <sheetData>
    <row r="1" ht="15.75" thickBot="1">
      <c r="A1" t="s">
        <v>15</v>
      </c>
    </row>
    <row r="2" spans="1:7" ht="15.75" thickBot="1">
      <c r="A2" t="s">
        <v>9</v>
      </c>
      <c r="B2" s="26" t="s">
        <v>1</v>
      </c>
      <c r="C2" s="27" t="s">
        <v>3</v>
      </c>
      <c r="D2" s="27" t="s">
        <v>6</v>
      </c>
      <c r="E2" s="27" t="s">
        <v>2</v>
      </c>
      <c r="F2" s="27" t="s">
        <v>4</v>
      </c>
      <c r="G2" s="28" t="s">
        <v>5</v>
      </c>
    </row>
    <row r="3" spans="1:7" ht="15.75" thickBot="1">
      <c r="A3" s="80" t="s">
        <v>10</v>
      </c>
      <c r="B3" s="81" t="s">
        <v>1</v>
      </c>
      <c r="C3" s="82" t="s">
        <v>6</v>
      </c>
      <c r="D3" s="82" t="s">
        <v>2</v>
      </c>
      <c r="E3" s="82" t="s">
        <v>3</v>
      </c>
      <c r="F3" s="82" t="s">
        <v>4</v>
      </c>
      <c r="G3" s="83" t="s">
        <v>5</v>
      </c>
    </row>
    <row r="4" spans="1:7" ht="15.75" thickBot="1">
      <c r="A4" t="s">
        <v>11</v>
      </c>
      <c r="B4" s="26" t="s">
        <v>1</v>
      </c>
      <c r="C4" s="27" t="s">
        <v>6</v>
      </c>
      <c r="D4" s="27" t="s">
        <v>2</v>
      </c>
      <c r="E4" s="27" t="s">
        <v>4</v>
      </c>
      <c r="F4" s="27" t="s">
        <v>5</v>
      </c>
      <c r="G4" s="28" t="s">
        <v>3</v>
      </c>
    </row>
    <row r="5" spans="1:7" ht="15.75" thickBot="1">
      <c r="A5" t="s">
        <v>12</v>
      </c>
      <c r="B5" s="26" t="s">
        <v>1</v>
      </c>
      <c r="C5" s="27" t="s">
        <v>6</v>
      </c>
      <c r="D5" s="27" t="s">
        <v>2</v>
      </c>
      <c r="E5" s="27" t="s">
        <v>5</v>
      </c>
      <c r="F5" s="27" t="s">
        <v>3</v>
      </c>
      <c r="G5" s="28" t="s">
        <v>4</v>
      </c>
    </row>
    <row r="6" spans="1:7" ht="15.75" thickBot="1">
      <c r="A6" s="80" t="s">
        <v>13</v>
      </c>
      <c r="B6" s="81" t="s">
        <v>1</v>
      </c>
      <c r="C6" s="82" t="s">
        <v>6</v>
      </c>
      <c r="D6" s="82" t="s">
        <v>3</v>
      </c>
      <c r="E6" s="82" t="s">
        <v>2</v>
      </c>
      <c r="F6" s="82" t="s">
        <v>4</v>
      </c>
      <c r="G6" s="83" t="s">
        <v>5</v>
      </c>
    </row>
    <row r="7" spans="1:7" ht="15.75" thickBot="1">
      <c r="A7" t="s">
        <v>14</v>
      </c>
      <c r="B7" s="26" t="s">
        <v>3</v>
      </c>
      <c r="C7" s="27" t="s">
        <v>1</v>
      </c>
      <c r="D7" s="27" t="s">
        <v>6</v>
      </c>
      <c r="E7" s="27" t="s">
        <v>2</v>
      </c>
      <c r="F7" s="27" t="s">
        <v>4</v>
      </c>
      <c r="G7" s="28" t="s">
        <v>5</v>
      </c>
    </row>
    <row r="8" ht="15">
      <c r="J8" t="s">
        <v>40</v>
      </c>
    </row>
    <row r="9" spans="2:20" ht="15">
      <c r="B9" t="s">
        <v>1</v>
      </c>
      <c r="C9" t="s">
        <v>2</v>
      </c>
      <c r="D9" t="s">
        <v>3</v>
      </c>
      <c r="E9" t="s">
        <v>4</v>
      </c>
      <c r="F9" t="s">
        <v>5</v>
      </c>
      <c r="G9" t="s">
        <v>6</v>
      </c>
      <c r="J9" t="s">
        <v>43</v>
      </c>
      <c r="K9" t="s">
        <v>1</v>
      </c>
      <c r="L9" t="s">
        <v>2</v>
      </c>
      <c r="M9" t="s">
        <v>3</v>
      </c>
      <c r="N9" t="s">
        <v>4</v>
      </c>
      <c r="O9" t="s">
        <v>5</v>
      </c>
      <c r="P9" t="s">
        <v>6</v>
      </c>
      <c r="Q9" t="s">
        <v>41</v>
      </c>
      <c r="S9" t="s">
        <v>47</v>
      </c>
      <c r="T9" t="s">
        <v>38</v>
      </c>
    </row>
    <row r="10" spans="1:20" ht="15">
      <c r="A10" t="s">
        <v>9</v>
      </c>
      <c r="B10">
        <v>1</v>
      </c>
      <c r="C10">
        <v>4</v>
      </c>
      <c r="D10">
        <v>2</v>
      </c>
      <c r="E10">
        <v>5</v>
      </c>
      <c r="F10">
        <v>6</v>
      </c>
      <c r="G10">
        <v>3</v>
      </c>
      <c r="J10" t="s">
        <v>9</v>
      </c>
      <c r="K10">
        <v>5</v>
      </c>
      <c r="L10">
        <v>3</v>
      </c>
      <c r="M10">
        <v>1</v>
      </c>
      <c r="N10">
        <v>4</v>
      </c>
      <c r="O10">
        <v>4</v>
      </c>
      <c r="P10">
        <v>2</v>
      </c>
      <c r="Q10">
        <f>SUM(K10:P10)</f>
        <v>19</v>
      </c>
      <c r="S10">
        <v>15</v>
      </c>
      <c r="T10">
        <v>5</v>
      </c>
    </row>
    <row r="11" spans="1:20" ht="15">
      <c r="A11" s="80" t="s">
        <v>10</v>
      </c>
      <c r="B11">
        <v>1</v>
      </c>
      <c r="C11">
        <v>3</v>
      </c>
      <c r="D11">
        <v>4</v>
      </c>
      <c r="E11">
        <v>5</v>
      </c>
      <c r="F11">
        <v>6</v>
      </c>
      <c r="G11">
        <v>2</v>
      </c>
      <c r="J11" s="80" t="s">
        <v>10</v>
      </c>
      <c r="K11">
        <v>5</v>
      </c>
      <c r="L11">
        <v>3</v>
      </c>
      <c r="M11">
        <v>1</v>
      </c>
      <c r="N11">
        <v>4</v>
      </c>
      <c r="O11">
        <v>4</v>
      </c>
      <c r="P11">
        <v>4</v>
      </c>
      <c r="Q11">
        <f>SUM(K11:P11)</f>
        <v>21</v>
      </c>
      <c r="S11">
        <v>12</v>
      </c>
      <c r="T11">
        <v>3</v>
      </c>
    </row>
    <row r="12" spans="1:20" ht="15">
      <c r="A12" t="s">
        <v>11</v>
      </c>
      <c r="B12">
        <v>1</v>
      </c>
      <c r="C12">
        <v>3</v>
      </c>
      <c r="D12">
        <v>6</v>
      </c>
      <c r="E12">
        <v>4</v>
      </c>
      <c r="F12">
        <v>5</v>
      </c>
      <c r="G12">
        <v>2</v>
      </c>
      <c r="J12" t="s">
        <v>11</v>
      </c>
      <c r="K12">
        <v>5</v>
      </c>
      <c r="L12">
        <v>3</v>
      </c>
      <c r="M12">
        <v>1</v>
      </c>
      <c r="N12">
        <v>1</v>
      </c>
      <c r="O12">
        <v>1</v>
      </c>
      <c r="P12">
        <v>4</v>
      </c>
      <c r="Q12">
        <f>SUM(K12:P12)</f>
        <v>15</v>
      </c>
      <c r="S12">
        <v>9</v>
      </c>
      <c r="T12">
        <v>2</v>
      </c>
    </row>
    <row r="13" spans="1:20" ht="15">
      <c r="A13" t="s">
        <v>12</v>
      </c>
      <c r="B13">
        <v>1</v>
      </c>
      <c r="C13">
        <v>3</v>
      </c>
      <c r="D13">
        <v>5</v>
      </c>
      <c r="E13">
        <v>6</v>
      </c>
      <c r="F13">
        <v>4</v>
      </c>
      <c r="G13">
        <v>2</v>
      </c>
      <c r="J13" t="s">
        <v>12</v>
      </c>
      <c r="K13">
        <v>5</v>
      </c>
      <c r="L13">
        <v>3</v>
      </c>
      <c r="M13">
        <v>1</v>
      </c>
      <c r="N13">
        <v>1</v>
      </c>
      <c r="O13">
        <v>1</v>
      </c>
      <c r="P13">
        <v>4</v>
      </c>
      <c r="Q13">
        <f>SUM(K13:P13)</f>
        <v>15</v>
      </c>
      <c r="S13">
        <v>6</v>
      </c>
      <c r="T13">
        <v>1</v>
      </c>
    </row>
    <row r="14" spans="1:20" ht="15">
      <c r="A14" s="80" t="s">
        <v>13</v>
      </c>
      <c r="B14">
        <v>1</v>
      </c>
      <c r="C14">
        <v>4</v>
      </c>
      <c r="D14">
        <v>3</v>
      </c>
      <c r="E14">
        <v>5</v>
      </c>
      <c r="F14">
        <v>6</v>
      </c>
      <c r="G14">
        <v>2</v>
      </c>
      <c r="J14" s="80" t="s">
        <v>13</v>
      </c>
      <c r="K14">
        <v>5</v>
      </c>
      <c r="L14">
        <v>3</v>
      </c>
      <c r="M14">
        <v>1</v>
      </c>
      <c r="N14">
        <v>4</v>
      </c>
      <c r="O14">
        <v>4</v>
      </c>
      <c r="P14">
        <v>4</v>
      </c>
      <c r="Q14">
        <f>SUM(K14:P14)</f>
        <v>21</v>
      </c>
      <c r="S14">
        <v>14</v>
      </c>
      <c r="T14">
        <v>4</v>
      </c>
    </row>
    <row r="15" spans="1:21" ht="15">
      <c r="A15" t="s">
        <v>14</v>
      </c>
      <c r="B15">
        <v>2</v>
      </c>
      <c r="C15">
        <v>4</v>
      </c>
      <c r="D15">
        <v>1</v>
      </c>
      <c r="E15">
        <v>5</v>
      </c>
      <c r="F15">
        <v>6</v>
      </c>
      <c r="G15">
        <v>3</v>
      </c>
      <c r="J15" t="s">
        <v>14</v>
      </c>
      <c r="K15">
        <v>1</v>
      </c>
      <c r="L15">
        <v>3</v>
      </c>
      <c r="M15">
        <v>1</v>
      </c>
      <c r="N15">
        <v>4</v>
      </c>
      <c r="O15">
        <v>4</v>
      </c>
      <c r="P15">
        <v>2</v>
      </c>
      <c r="Q15" s="78">
        <f>SUM(K15:P15)</f>
        <v>15</v>
      </c>
      <c r="S15">
        <v>15</v>
      </c>
      <c r="T15">
        <v>6</v>
      </c>
      <c r="U15" t="s">
        <v>48</v>
      </c>
    </row>
    <row r="16" spans="1:21" ht="15">
      <c r="A16" t="s">
        <v>39</v>
      </c>
      <c r="B16">
        <v>5</v>
      </c>
      <c r="D16">
        <v>1</v>
      </c>
      <c r="H16">
        <v>1</v>
      </c>
      <c r="U16" t="s">
        <v>49</v>
      </c>
    </row>
    <row r="17" spans="2:21" ht="15">
      <c r="B17">
        <v>1</v>
      </c>
      <c r="D17">
        <v>1</v>
      </c>
      <c r="G17">
        <v>4</v>
      </c>
      <c r="H17">
        <v>2</v>
      </c>
      <c r="J17" t="s">
        <v>42</v>
      </c>
      <c r="K17" t="s">
        <v>1</v>
      </c>
      <c r="L17" t="s">
        <v>2</v>
      </c>
      <c r="M17" t="s">
        <v>3</v>
      </c>
      <c r="N17" t="s">
        <v>4</v>
      </c>
      <c r="O17" t="s">
        <v>5</v>
      </c>
      <c r="P17" t="s">
        <v>6</v>
      </c>
      <c r="Q17" t="s">
        <v>41</v>
      </c>
      <c r="U17" t="s">
        <v>50</v>
      </c>
    </row>
    <row r="18" spans="3:17" ht="15">
      <c r="C18">
        <v>3</v>
      </c>
      <c r="D18">
        <v>1</v>
      </c>
      <c r="G18">
        <v>2</v>
      </c>
      <c r="H18">
        <v>3</v>
      </c>
      <c r="J18" t="s">
        <v>9</v>
      </c>
      <c r="K18">
        <v>5</v>
      </c>
      <c r="L18">
        <v>2</v>
      </c>
      <c r="M18">
        <v>1</v>
      </c>
      <c r="N18">
        <v>3</v>
      </c>
      <c r="O18">
        <v>3</v>
      </c>
      <c r="P18">
        <v>1</v>
      </c>
      <c r="Q18" s="78">
        <f>SUM(K18:P18)</f>
        <v>15</v>
      </c>
    </row>
    <row r="19" spans="3:17" ht="15">
      <c r="C19">
        <v>3</v>
      </c>
      <c r="D19">
        <v>1</v>
      </c>
      <c r="E19">
        <v>1</v>
      </c>
      <c r="F19">
        <v>1</v>
      </c>
      <c r="H19">
        <v>4</v>
      </c>
      <c r="J19" s="80" t="s">
        <v>10</v>
      </c>
      <c r="K19">
        <v>5</v>
      </c>
      <c r="L19">
        <v>3</v>
      </c>
      <c r="M19">
        <v>1</v>
      </c>
      <c r="N19">
        <v>3</v>
      </c>
      <c r="O19">
        <v>3</v>
      </c>
      <c r="P19">
        <v>4</v>
      </c>
      <c r="Q19">
        <f>SUM(K19:P19)</f>
        <v>19</v>
      </c>
    </row>
    <row r="20" spans="4:17" ht="15">
      <c r="D20">
        <v>1</v>
      </c>
      <c r="E20">
        <v>4</v>
      </c>
      <c r="F20">
        <v>1</v>
      </c>
      <c r="H20">
        <v>5</v>
      </c>
      <c r="J20" t="s">
        <v>11</v>
      </c>
      <c r="K20">
        <v>5</v>
      </c>
      <c r="L20">
        <v>3</v>
      </c>
      <c r="M20">
        <v>1</v>
      </c>
      <c r="N20">
        <v>1</v>
      </c>
      <c r="O20">
        <v>1</v>
      </c>
      <c r="P20">
        <v>4</v>
      </c>
      <c r="Q20">
        <f>SUM(K20:P20)</f>
        <v>15</v>
      </c>
    </row>
    <row r="21" spans="4:17" ht="15">
      <c r="D21">
        <v>1</v>
      </c>
      <c r="E21">
        <v>1</v>
      </c>
      <c r="F21">
        <v>4</v>
      </c>
      <c r="H21">
        <v>6</v>
      </c>
      <c r="J21" t="s">
        <v>12</v>
      </c>
      <c r="K21">
        <v>5</v>
      </c>
      <c r="L21">
        <v>3</v>
      </c>
      <c r="M21">
        <v>1</v>
      </c>
      <c r="N21">
        <v>1</v>
      </c>
      <c r="O21">
        <v>1</v>
      </c>
      <c r="P21">
        <v>4</v>
      </c>
      <c r="Q21">
        <f>SUM(K21:P21)</f>
        <v>15</v>
      </c>
    </row>
    <row r="22" spans="10:17" ht="15">
      <c r="J22" s="80" t="s">
        <v>13</v>
      </c>
      <c r="K22">
        <v>5</v>
      </c>
      <c r="L22">
        <v>2</v>
      </c>
      <c r="M22">
        <v>1</v>
      </c>
      <c r="N22">
        <v>3</v>
      </c>
      <c r="O22">
        <v>3</v>
      </c>
      <c r="P22">
        <v>4</v>
      </c>
      <c r="Q22">
        <f>SUM(K22:P22)</f>
        <v>18</v>
      </c>
    </row>
    <row r="23" spans="10:17" ht="15">
      <c r="J23" t="s">
        <v>14</v>
      </c>
      <c r="K23" s="85"/>
      <c r="L23" s="85"/>
      <c r="M23" s="85"/>
      <c r="N23" s="85"/>
      <c r="O23" s="85"/>
      <c r="P23" s="85"/>
      <c r="Q23" s="85"/>
    </row>
    <row r="25" spans="10:17" ht="15">
      <c r="J25" t="s">
        <v>44</v>
      </c>
      <c r="K25" t="s">
        <v>1</v>
      </c>
      <c r="L25" t="s">
        <v>2</v>
      </c>
      <c r="M25" t="s">
        <v>3</v>
      </c>
      <c r="N25" t="s">
        <v>4</v>
      </c>
      <c r="O25" t="s">
        <v>5</v>
      </c>
      <c r="P25" t="s">
        <v>6</v>
      </c>
      <c r="Q25" t="s">
        <v>41</v>
      </c>
    </row>
    <row r="26" spans="10:17" ht="15">
      <c r="J26" t="s">
        <v>9</v>
      </c>
      <c r="Q26" s="85"/>
    </row>
    <row r="27" spans="10:17" ht="15">
      <c r="J27" s="80" t="s">
        <v>10</v>
      </c>
      <c r="K27">
        <v>4</v>
      </c>
      <c r="L27">
        <v>3</v>
      </c>
      <c r="M27">
        <v>1</v>
      </c>
      <c r="N27">
        <v>2</v>
      </c>
      <c r="O27">
        <v>2</v>
      </c>
      <c r="P27">
        <v>4</v>
      </c>
      <c r="Q27">
        <f>SUM(K27:P27)</f>
        <v>16</v>
      </c>
    </row>
    <row r="28" spans="10:17" ht="15">
      <c r="J28" t="s">
        <v>11</v>
      </c>
      <c r="K28">
        <v>4</v>
      </c>
      <c r="L28">
        <v>3</v>
      </c>
      <c r="M28">
        <v>1</v>
      </c>
      <c r="N28">
        <v>1</v>
      </c>
      <c r="O28">
        <v>1</v>
      </c>
      <c r="P28">
        <v>4</v>
      </c>
      <c r="Q28">
        <f>SUM(K28:P28)</f>
        <v>14</v>
      </c>
    </row>
    <row r="29" spans="10:17" ht="15">
      <c r="J29" t="s">
        <v>12</v>
      </c>
      <c r="K29">
        <v>4</v>
      </c>
      <c r="L29">
        <v>3</v>
      </c>
      <c r="M29">
        <v>1</v>
      </c>
      <c r="N29">
        <v>1</v>
      </c>
      <c r="O29">
        <v>1</v>
      </c>
      <c r="P29">
        <v>4</v>
      </c>
      <c r="Q29">
        <f>SUM(K29:P29)</f>
        <v>14</v>
      </c>
    </row>
    <row r="30" spans="10:17" ht="15">
      <c r="J30" s="80" t="s">
        <v>13</v>
      </c>
      <c r="K30">
        <v>4</v>
      </c>
      <c r="L30">
        <v>1</v>
      </c>
      <c r="M30">
        <v>1</v>
      </c>
      <c r="N30">
        <v>2</v>
      </c>
      <c r="O30">
        <v>2</v>
      </c>
      <c r="P30">
        <v>4</v>
      </c>
      <c r="Q30" s="78">
        <f>SUM(K30:P30)</f>
        <v>14</v>
      </c>
    </row>
    <row r="31" spans="10:17" ht="15">
      <c r="J31" t="s">
        <v>14</v>
      </c>
      <c r="K31" s="85"/>
      <c r="L31" s="85"/>
      <c r="M31" s="85"/>
      <c r="N31" s="85"/>
      <c r="O31" s="85"/>
      <c r="P31" s="85"/>
      <c r="Q31" s="85"/>
    </row>
    <row r="33" spans="10:17" ht="15">
      <c r="J33" t="s">
        <v>45</v>
      </c>
      <c r="K33" t="s">
        <v>1</v>
      </c>
      <c r="L33" t="s">
        <v>2</v>
      </c>
      <c r="M33" t="s">
        <v>3</v>
      </c>
      <c r="N33" t="s">
        <v>4</v>
      </c>
      <c r="O33" t="s">
        <v>5</v>
      </c>
      <c r="P33" t="s">
        <v>6</v>
      </c>
      <c r="Q33" t="s">
        <v>41</v>
      </c>
    </row>
    <row r="34" spans="10:17" ht="15">
      <c r="J34" t="s">
        <v>9</v>
      </c>
      <c r="Q34" s="85"/>
    </row>
    <row r="35" spans="10:17" ht="15">
      <c r="J35" s="80" t="s">
        <v>10</v>
      </c>
      <c r="K35">
        <v>3</v>
      </c>
      <c r="L35">
        <v>3</v>
      </c>
      <c r="M35">
        <v>1</v>
      </c>
      <c r="N35">
        <v>1</v>
      </c>
      <c r="O35">
        <v>1</v>
      </c>
      <c r="P35">
        <v>3</v>
      </c>
      <c r="Q35" s="78">
        <f>SUM(K35:P35)</f>
        <v>12</v>
      </c>
    </row>
    <row r="36" spans="10:17" ht="15">
      <c r="J36" t="s">
        <v>11</v>
      </c>
      <c r="K36">
        <v>3</v>
      </c>
      <c r="L36">
        <v>3</v>
      </c>
      <c r="M36">
        <v>1</v>
      </c>
      <c r="N36">
        <v>1</v>
      </c>
      <c r="O36">
        <v>1</v>
      </c>
      <c r="P36">
        <v>3</v>
      </c>
      <c r="Q36">
        <f>SUM(K36:P36)</f>
        <v>12</v>
      </c>
    </row>
    <row r="37" spans="10:17" ht="15">
      <c r="J37" t="s">
        <v>12</v>
      </c>
      <c r="K37">
        <v>3</v>
      </c>
      <c r="L37">
        <v>3</v>
      </c>
      <c r="M37">
        <v>1</v>
      </c>
      <c r="N37">
        <v>1</v>
      </c>
      <c r="O37">
        <v>1</v>
      </c>
      <c r="P37">
        <v>3</v>
      </c>
      <c r="Q37">
        <f>SUM(K37:P37)</f>
        <v>12</v>
      </c>
    </row>
    <row r="38" spans="10:17" ht="15">
      <c r="J38" s="80" t="s">
        <v>13</v>
      </c>
      <c r="Q38" s="85"/>
    </row>
    <row r="39" spans="10:17" ht="15">
      <c r="J39" t="s">
        <v>14</v>
      </c>
      <c r="K39" s="85"/>
      <c r="L39" s="85"/>
      <c r="M39" s="85"/>
      <c r="N39" s="85"/>
      <c r="O39" s="85"/>
      <c r="P39" s="85"/>
      <c r="Q39" s="85"/>
    </row>
    <row r="41" spans="10:17" ht="15">
      <c r="J41" t="s">
        <v>46</v>
      </c>
      <c r="K41" t="s">
        <v>1</v>
      </c>
      <c r="L41" t="s">
        <v>2</v>
      </c>
      <c r="M41" t="s">
        <v>3</v>
      </c>
      <c r="N41" t="s">
        <v>4</v>
      </c>
      <c r="O41" t="s">
        <v>5</v>
      </c>
      <c r="P41" t="s">
        <v>6</v>
      </c>
      <c r="Q41" t="s">
        <v>41</v>
      </c>
    </row>
    <row r="42" spans="10:17" ht="15">
      <c r="J42" t="s">
        <v>9</v>
      </c>
      <c r="Q42" s="85"/>
    </row>
    <row r="43" spans="10:17" ht="15">
      <c r="J43" s="80" t="s">
        <v>10</v>
      </c>
      <c r="Q43" s="85"/>
    </row>
    <row r="44" spans="10:17" ht="15">
      <c r="J44" t="s">
        <v>11</v>
      </c>
      <c r="K44">
        <v>2</v>
      </c>
      <c r="L44">
        <v>2</v>
      </c>
      <c r="M44">
        <v>1</v>
      </c>
      <c r="N44">
        <v>1</v>
      </c>
      <c r="O44">
        <v>1</v>
      </c>
      <c r="P44">
        <v>2</v>
      </c>
      <c r="Q44" s="85">
        <f>SUM(K44:P44)</f>
        <v>9</v>
      </c>
    </row>
    <row r="45" spans="10:17" ht="15">
      <c r="J45" t="s">
        <v>12</v>
      </c>
      <c r="K45">
        <v>2</v>
      </c>
      <c r="L45">
        <v>2</v>
      </c>
      <c r="M45">
        <v>1</v>
      </c>
      <c r="N45">
        <v>1</v>
      </c>
      <c r="O45">
        <v>1</v>
      </c>
      <c r="P45">
        <v>2</v>
      </c>
      <c r="Q45" s="78">
        <f>SUM(K45:P45)</f>
        <v>9</v>
      </c>
    </row>
    <row r="46" spans="10:17" ht="15">
      <c r="J46" s="80" t="s">
        <v>13</v>
      </c>
      <c r="Q46" s="85"/>
    </row>
    <row r="47" spans="10:17" ht="15">
      <c r="J47" t="s">
        <v>14</v>
      </c>
      <c r="K47" s="85"/>
      <c r="L47" s="85"/>
      <c r="M47" s="85"/>
      <c r="N47" s="85"/>
      <c r="O47" s="85"/>
      <c r="P47" s="85"/>
      <c r="Q47" s="85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118"/>
  <sheetViews>
    <sheetView tabSelected="1" zoomScale="265" zoomScaleNormal="265" zoomScalePageLayoutView="0" workbookViewId="0" topLeftCell="AH13">
      <selection activeCell="AP27" sqref="AP27"/>
    </sheetView>
  </sheetViews>
  <sheetFormatPr defaultColWidth="9.140625" defaultRowHeight="15"/>
  <cols>
    <col min="1" max="1" width="3.140625" style="0" bestFit="1" customWidth="1"/>
    <col min="2" max="7" width="3.00390625" style="0" bestFit="1" customWidth="1"/>
    <col min="8" max="15" width="3.421875" style="0" customWidth="1"/>
    <col min="16" max="16" width="4.00390625" style="0" customWidth="1"/>
    <col min="17" max="18" width="4.140625" style="0" customWidth="1"/>
    <col min="19" max="21" width="6.00390625" style="0" bestFit="1" customWidth="1"/>
    <col min="22" max="22" width="8.00390625" style="0" bestFit="1" customWidth="1"/>
    <col min="23" max="25" width="5.7109375" style="0" bestFit="1" customWidth="1"/>
    <col min="26" max="26" width="7.7109375" style="0" bestFit="1" customWidth="1"/>
    <col min="27" max="29" width="6.00390625" style="0" bestFit="1" customWidth="1"/>
    <col min="30" max="30" width="8.00390625" style="0" bestFit="1" customWidth="1"/>
    <col min="31" max="33" width="5.7109375" style="0" bestFit="1" customWidth="1"/>
    <col min="34" max="34" width="7.7109375" style="0" bestFit="1" customWidth="1"/>
    <col min="35" max="37" width="6.00390625" style="0" bestFit="1" customWidth="1"/>
    <col min="38" max="38" width="8.00390625" style="0" bestFit="1" customWidth="1"/>
    <col min="39" max="41" width="5.7109375" style="0" bestFit="1" customWidth="1"/>
    <col min="42" max="42" width="7.7109375" style="0" bestFit="1" customWidth="1"/>
  </cols>
  <sheetData>
    <row r="1" ht="15.75" thickBot="1">
      <c r="A1" t="s">
        <v>15</v>
      </c>
    </row>
    <row r="2" spans="1:7" ht="15.75" thickBot="1">
      <c r="A2" t="s">
        <v>9</v>
      </c>
      <c r="B2" s="26" t="s">
        <v>1</v>
      </c>
      <c r="C2" s="27" t="s">
        <v>3</v>
      </c>
      <c r="D2" s="27" t="s">
        <v>6</v>
      </c>
      <c r="E2" s="27" t="s">
        <v>2</v>
      </c>
      <c r="F2" s="27" t="s">
        <v>4</v>
      </c>
      <c r="G2" s="28" t="s">
        <v>5</v>
      </c>
    </row>
    <row r="3" spans="1:7" ht="15.75" thickBot="1">
      <c r="A3" s="80" t="s">
        <v>10</v>
      </c>
      <c r="B3" s="81" t="s">
        <v>1</v>
      </c>
      <c r="C3" s="82" t="s">
        <v>6</v>
      </c>
      <c r="D3" s="82" t="s">
        <v>2</v>
      </c>
      <c r="E3" s="82" t="s">
        <v>3</v>
      </c>
      <c r="F3" s="82" t="s">
        <v>4</v>
      </c>
      <c r="G3" s="83" t="s">
        <v>5</v>
      </c>
    </row>
    <row r="4" spans="1:7" ht="15.75" thickBot="1">
      <c r="A4" t="s">
        <v>11</v>
      </c>
      <c r="B4" s="26" t="s">
        <v>1</v>
      </c>
      <c r="C4" s="27" t="s">
        <v>6</v>
      </c>
      <c r="D4" s="27" t="s">
        <v>2</v>
      </c>
      <c r="E4" s="27" t="s">
        <v>4</v>
      </c>
      <c r="F4" s="27" t="s">
        <v>5</v>
      </c>
      <c r="G4" s="28" t="s">
        <v>3</v>
      </c>
    </row>
    <row r="5" spans="1:7" ht="15.75" thickBot="1">
      <c r="A5" t="s">
        <v>12</v>
      </c>
      <c r="B5" s="26" t="s">
        <v>1</v>
      </c>
      <c r="C5" s="27" t="s">
        <v>6</v>
      </c>
      <c r="D5" s="27" t="s">
        <v>2</v>
      </c>
      <c r="E5" s="27" t="s">
        <v>5</v>
      </c>
      <c r="F5" s="27" t="s">
        <v>3</v>
      </c>
      <c r="G5" s="28" t="s">
        <v>4</v>
      </c>
    </row>
    <row r="6" spans="1:7" ht="15.75" thickBot="1">
      <c r="A6" s="80" t="s">
        <v>13</v>
      </c>
      <c r="B6" s="81" t="s">
        <v>1</v>
      </c>
      <c r="C6" s="82" t="s">
        <v>6</v>
      </c>
      <c r="D6" s="82" t="s">
        <v>3</v>
      </c>
      <c r="E6" s="82" t="s">
        <v>2</v>
      </c>
      <c r="F6" s="82" t="s">
        <v>4</v>
      </c>
      <c r="G6" s="83" t="s">
        <v>5</v>
      </c>
    </row>
    <row r="7" spans="1:7" ht="15.75" thickBot="1">
      <c r="A7" t="s">
        <v>14</v>
      </c>
      <c r="B7" s="26" t="s">
        <v>3</v>
      </c>
      <c r="C7" s="27" t="s">
        <v>1</v>
      </c>
      <c r="D7" s="27" t="s">
        <v>6</v>
      </c>
      <c r="E7" s="27" t="s">
        <v>2</v>
      </c>
      <c r="F7" s="27" t="s">
        <v>4</v>
      </c>
      <c r="G7" s="28" t="s">
        <v>5</v>
      </c>
    </row>
    <row r="8" spans="10:43" ht="15">
      <c r="J8" t="s">
        <v>61</v>
      </c>
      <c r="S8" t="s">
        <v>62</v>
      </c>
      <c r="AA8" t="s">
        <v>63</v>
      </c>
      <c r="AI8" t="s">
        <v>64</v>
      </c>
      <c r="AQ8" t="s">
        <v>65</v>
      </c>
    </row>
    <row r="9" spans="2:50" ht="15">
      <c r="B9" t="s">
        <v>1</v>
      </c>
      <c r="C9" t="s">
        <v>2</v>
      </c>
      <c r="D9" t="s">
        <v>3</v>
      </c>
      <c r="E9" t="s">
        <v>4</v>
      </c>
      <c r="F9" t="s">
        <v>5</v>
      </c>
      <c r="G9" t="s">
        <v>6</v>
      </c>
      <c r="J9" t="s">
        <v>43</v>
      </c>
      <c r="K9" s="18" t="s">
        <v>1</v>
      </c>
      <c r="L9" s="18" t="s">
        <v>2</v>
      </c>
      <c r="M9" s="18" t="s">
        <v>3</v>
      </c>
      <c r="N9" s="18" t="s">
        <v>4</v>
      </c>
      <c r="O9" s="18" t="s">
        <v>5</v>
      </c>
      <c r="P9" s="18" t="s">
        <v>6</v>
      </c>
      <c r="Q9" s="18" t="s">
        <v>51</v>
      </c>
      <c r="R9" s="86" t="s">
        <v>52</v>
      </c>
      <c r="S9" t="s">
        <v>53</v>
      </c>
      <c r="T9" t="s">
        <v>54</v>
      </c>
      <c r="U9" t="s">
        <v>55</v>
      </c>
      <c r="V9" t="s">
        <v>56</v>
      </c>
      <c r="W9" t="s">
        <v>57</v>
      </c>
      <c r="X9" t="s">
        <v>58</v>
      </c>
      <c r="Y9" t="s">
        <v>59</v>
      </c>
      <c r="Z9" t="s">
        <v>60</v>
      </c>
      <c r="AA9" t="s">
        <v>53</v>
      </c>
      <c r="AB9" t="s">
        <v>54</v>
      </c>
      <c r="AC9" t="s">
        <v>55</v>
      </c>
      <c r="AD9" t="s">
        <v>56</v>
      </c>
      <c r="AE9" t="s">
        <v>57</v>
      </c>
      <c r="AF9" t="s">
        <v>58</v>
      </c>
      <c r="AG9" t="s">
        <v>59</v>
      </c>
      <c r="AH9" t="s">
        <v>60</v>
      </c>
      <c r="AI9" t="s">
        <v>53</v>
      </c>
      <c r="AJ9" t="s">
        <v>54</v>
      </c>
      <c r="AK9" t="s">
        <v>55</v>
      </c>
      <c r="AL9" t="s">
        <v>56</v>
      </c>
      <c r="AM9" t="s">
        <v>57</v>
      </c>
      <c r="AN9" t="s">
        <v>58</v>
      </c>
      <c r="AO9" t="s">
        <v>59</v>
      </c>
      <c r="AP9" t="s">
        <v>60</v>
      </c>
      <c r="AQ9" t="s">
        <v>1</v>
      </c>
      <c r="AR9" t="s">
        <v>2</v>
      </c>
      <c r="AS9" t="s">
        <v>3</v>
      </c>
      <c r="AT9" t="s">
        <v>4</v>
      </c>
      <c r="AU9" t="s">
        <v>5</v>
      </c>
      <c r="AV9" t="s">
        <v>6</v>
      </c>
      <c r="AW9" t="s">
        <v>51</v>
      </c>
      <c r="AX9" t="s">
        <v>52</v>
      </c>
    </row>
    <row r="10" spans="1:50" ht="15">
      <c r="A10" t="s">
        <v>9</v>
      </c>
      <c r="B10">
        <v>1</v>
      </c>
      <c r="C10">
        <v>4</v>
      </c>
      <c r="D10">
        <v>2</v>
      </c>
      <c r="E10">
        <v>5</v>
      </c>
      <c r="F10">
        <v>6</v>
      </c>
      <c r="G10">
        <v>3</v>
      </c>
      <c r="J10" t="s">
        <v>9</v>
      </c>
      <c r="K10" s="18">
        <v>5</v>
      </c>
      <c r="L10" s="18">
        <v>3</v>
      </c>
      <c r="M10" s="18">
        <v>1</v>
      </c>
      <c r="N10" s="18">
        <v>4</v>
      </c>
      <c r="O10" s="18">
        <v>4</v>
      </c>
      <c r="P10" s="18">
        <v>2</v>
      </c>
      <c r="Q10" s="18">
        <v>0</v>
      </c>
      <c r="R10" s="86">
        <v>0</v>
      </c>
      <c r="S10">
        <f>K10+L10</f>
        <v>8</v>
      </c>
      <c r="T10">
        <f>M10+N10</f>
        <v>5</v>
      </c>
      <c r="U10">
        <f>O10+P10</f>
        <v>6</v>
      </c>
      <c r="V10">
        <f>Q10+R10</f>
        <v>0</v>
      </c>
      <c r="W10">
        <f>K10-L10</f>
        <v>2</v>
      </c>
      <c r="X10">
        <f>M10-N10</f>
        <v>-3</v>
      </c>
      <c r="Y10">
        <f>O10-P10</f>
        <v>2</v>
      </c>
      <c r="Z10">
        <f>Q10-R10</f>
        <v>0</v>
      </c>
      <c r="AA10">
        <f>S10+T10</f>
        <v>13</v>
      </c>
      <c r="AB10">
        <f>U10+V10</f>
        <v>6</v>
      </c>
      <c r="AC10">
        <f>W10+X10</f>
        <v>-1</v>
      </c>
      <c r="AD10">
        <f>Y10+Z10</f>
        <v>2</v>
      </c>
      <c r="AE10">
        <f>S10-T10</f>
        <v>3</v>
      </c>
      <c r="AF10">
        <f>U10-V10</f>
        <v>6</v>
      </c>
      <c r="AG10">
        <f>W10-X10</f>
        <v>5</v>
      </c>
      <c r="AH10">
        <f>Y10-Z10</f>
        <v>2</v>
      </c>
      <c r="AI10" s="80">
        <f>AA10+AB10</f>
        <v>19</v>
      </c>
      <c r="AJ10">
        <f>AC10+AD10</f>
        <v>1</v>
      </c>
      <c r="AK10" s="80">
        <f>AE10+AF10</f>
        <v>9</v>
      </c>
      <c r="AL10">
        <f>AG10+AH10</f>
        <v>7</v>
      </c>
      <c r="AM10">
        <f>AA10-AB10</f>
        <v>7</v>
      </c>
      <c r="AN10">
        <f>AC10-AD10</f>
        <v>-3</v>
      </c>
      <c r="AO10">
        <f>AE10-AF10</f>
        <v>-3</v>
      </c>
      <c r="AP10">
        <f>AG10-AH10</f>
        <v>3</v>
      </c>
      <c r="AQ10">
        <f>AI10*AI10</f>
        <v>361</v>
      </c>
      <c r="AR10">
        <f aca="true" t="shared" si="0" ref="AR10:AX15">AJ10*AJ10</f>
        <v>1</v>
      </c>
      <c r="AS10">
        <f t="shared" si="0"/>
        <v>81</v>
      </c>
      <c r="AT10">
        <f t="shared" si="0"/>
        <v>49</v>
      </c>
      <c r="AU10">
        <f t="shared" si="0"/>
        <v>49</v>
      </c>
      <c r="AV10">
        <f t="shared" si="0"/>
        <v>9</v>
      </c>
      <c r="AW10">
        <f t="shared" si="0"/>
        <v>9</v>
      </c>
      <c r="AX10">
        <f t="shared" si="0"/>
        <v>9</v>
      </c>
    </row>
    <row r="11" spans="1:50" ht="15">
      <c r="A11" s="80" t="s">
        <v>10</v>
      </c>
      <c r="B11">
        <v>1</v>
      </c>
      <c r="C11">
        <v>3</v>
      </c>
      <c r="D11">
        <v>4</v>
      </c>
      <c r="E11">
        <v>5</v>
      </c>
      <c r="F11">
        <v>6</v>
      </c>
      <c r="G11">
        <v>2</v>
      </c>
      <c r="J11" s="80" t="s">
        <v>10</v>
      </c>
      <c r="K11" s="18">
        <v>5</v>
      </c>
      <c r="L11" s="18">
        <v>3</v>
      </c>
      <c r="M11" s="18">
        <v>1</v>
      </c>
      <c r="N11" s="18">
        <v>4</v>
      </c>
      <c r="O11" s="18">
        <v>4</v>
      </c>
      <c r="P11" s="18">
        <v>4</v>
      </c>
      <c r="Q11" s="18">
        <v>0</v>
      </c>
      <c r="R11" s="86">
        <v>0</v>
      </c>
      <c r="S11">
        <f>K11+L11</f>
        <v>8</v>
      </c>
      <c r="T11">
        <f>M11+N11</f>
        <v>5</v>
      </c>
      <c r="U11">
        <f>O11+P11</f>
        <v>8</v>
      </c>
      <c r="V11">
        <f>Q11+R11</f>
        <v>0</v>
      </c>
      <c r="W11">
        <f>K11-L11</f>
        <v>2</v>
      </c>
      <c r="X11">
        <f>M11-N11</f>
        <v>-3</v>
      </c>
      <c r="Y11">
        <f>O11-P11</f>
        <v>0</v>
      </c>
      <c r="Z11">
        <f>Q11-R11</f>
        <v>0</v>
      </c>
      <c r="AA11">
        <f>S11+T11</f>
        <v>13</v>
      </c>
      <c r="AB11">
        <f>U11+V11</f>
        <v>8</v>
      </c>
      <c r="AC11">
        <f>W11+X11</f>
        <v>-1</v>
      </c>
      <c r="AD11">
        <f>Y11+Z11</f>
        <v>0</v>
      </c>
      <c r="AE11">
        <f>S11-T11</f>
        <v>3</v>
      </c>
      <c r="AF11">
        <f>U11-V11</f>
        <v>8</v>
      </c>
      <c r="AG11">
        <f>W11-X11</f>
        <v>5</v>
      </c>
      <c r="AH11">
        <f>Y11-Z11</f>
        <v>0</v>
      </c>
      <c r="AI11" s="80">
        <f>AA11+AB11</f>
        <v>21</v>
      </c>
      <c r="AJ11">
        <f>AC11+AD11</f>
        <v>-1</v>
      </c>
      <c r="AK11" s="80">
        <f>AE11+AF11</f>
        <v>11</v>
      </c>
      <c r="AL11">
        <f>AG11+AH11</f>
        <v>5</v>
      </c>
      <c r="AM11">
        <f>AA11-AB11</f>
        <v>5</v>
      </c>
      <c r="AN11">
        <f>AC11-AD11</f>
        <v>-1</v>
      </c>
      <c r="AO11">
        <f>AE11-AF11</f>
        <v>-5</v>
      </c>
      <c r="AP11">
        <f>AG11-AH11</f>
        <v>5</v>
      </c>
      <c r="AQ11">
        <f>AI11*AI11</f>
        <v>441</v>
      </c>
      <c r="AR11">
        <f t="shared" si="0"/>
        <v>1</v>
      </c>
      <c r="AS11">
        <f t="shared" si="0"/>
        <v>121</v>
      </c>
      <c r="AT11">
        <f t="shared" si="0"/>
        <v>25</v>
      </c>
      <c r="AU11">
        <f t="shared" si="0"/>
        <v>25</v>
      </c>
      <c r="AV11">
        <f t="shared" si="0"/>
        <v>1</v>
      </c>
      <c r="AW11">
        <f t="shared" si="0"/>
        <v>25</v>
      </c>
      <c r="AX11">
        <f t="shared" si="0"/>
        <v>25</v>
      </c>
    </row>
    <row r="12" spans="1:50" ht="15">
      <c r="A12" t="s">
        <v>11</v>
      </c>
      <c r="B12">
        <v>1</v>
      </c>
      <c r="C12">
        <v>3</v>
      </c>
      <c r="D12">
        <v>6</v>
      </c>
      <c r="E12">
        <v>4</v>
      </c>
      <c r="F12">
        <v>5</v>
      </c>
      <c r="G12">
        <v>2</v>
      </c>
      <c r="J12" t="s">
        <v>11</v>
      </c>
      <c r="K12" s="18">
        <v>5</v>
      </c>
      <c r="L12" s="18">
        <v>3</v>
      </c>
      <c r="M12" s="18">
        <v>1</v>
      </c>
      <c r="N12" s="18">
        <v>1</v>
      </c>
      <c r="O12" s="18">
        <v>1</v>
      </c>
      <c r="P12" s="18">
        <v>4</v>
      </c>
      <c r="Q12" s="18">
        <v>0</v>
      </c>
      <c r="R12" s="86">
        <v>0</v>
      </c>
      <c r="S12">
        <f>K12+L12</f>
        <v>8</v>
      </c>
      <c r="T12">
        <f>M12+N12</f>
        <v>2</v>
      </c>
      <c r="U12">
        <f>O12+P12</f>
        <v>5</v>
      </c>
      <c r="V12">
        <f>Q12+R12</f>
        <v>0</v>
      </c>
      <c r="W12">
        <f>K12-L12</f>
        <v>2</v>
      </c>
      <c r="X12">
        <f>M12-N12</f>
        <v>0</v>
      </c>
      <c r="Y12">
        <f>O12-P12</f>
        <v>-3</v>
      </c>
      <c r="Z12">
        <f>Q12-R12</f>
        <v>0</v>
      </c>
      <c r="AA12">
        <f>S12+T12</f>
        <v>10</v>
      </c>
      <c r="AB12">
        <f>U12+V12</f>
        <v>5</v>
      </c>
      <c r="AC12">
        <f>W12+X12</f>
        <v>2</v>
      </c>
      <c r="AD12">
        <f>Y12+Z12</f>
        <v>-3</v>
      </c>
      <c r="AE12">
        <f>S12-T12</f>
        <v>6</v>
      </c>
      <c r="AF12">
        <f>U12-V12</f>
        <v>5</v>
      </c>
      <c r="AG12">
        <f>W12-X12</f>
        <v>2</v>
      </c>
      <c r="AH12">
        <f>Y12-Z12</f>
        <v>-3</v>
      </c>
      <c r="AI12" s="80">
        <f>AA12+AB12</f>
        <v>15</v>
      </c>
      <c r="AJ12">
        <f>AC12+AD12</f>
        <v>-1</v>
      </c>
      <c r="AK12" s="80">
        <f>AE12+AF12</f>
        <v>11</v>
      </c>
      <c r="AL12">
        <f>AG12+AH12</f>
        <v>-1</v>
      </c>
      <c r="AM12">
        <f>AA12-AB12</f>
        <v>5</v>
      </c>
      <c r="AN12">
        <f>AC12-AD12</f>
        <v>5</v>
      </c>
      <c r="AO12">
        <f>AE12-AF12</f>
        <v>1</v>
      </c>
      <c r="AP12">
        <f>AG12-AH12</f>
        <v>5</v>
      </c>
      <c r="AQ12">
        <f>AI12*AI12</f>
        <v>225</v>
      </c>
      <c r="AR12">
        <f t="shared" si="0"/>
        <v>1</v>
      </c>
      <c r="AS12">
        <f t="shared" si="0"/>
        <v>121</v>
      </c>
      <c r="AT12">
        <f t="shared" si="0"/>
        <v>1</v>
      </c>
      <c r="AU12">
        <f t="shared" si="0"/>
        <v>25</v>
      </c>
      <c r="AV12">
        <f t="shared" si="0"/>
        <v>25</v>
      </c>
      <c r="AW12">
        <f t="shared" si="0"/>
        <v>1</v>
      </c>
      <c r="AX12">
        <f t="shared" si="0"/>
        <v>25</v>
      </c>
    </row>
    <row r="13" spans="1:50" ht="15">
      <c r="A13" t="s">
        <v>12</v>
      </c>
      <c r="B13">
        <v>1</v>
      </c>
      <c r="C13">
        <v>3</v>
      </c>
      <c r="D13">
        <v>5</v>
      </c>
      <c r="E13">
        <v>6</v>
      </c>
      <c r="F13">
        <v>4</v>
      </c>
      <c r="G13">
        <v>2</v>
      </c>
      <c r="J13" t="s">
        <v>12</v>
      </c>
      <c r="K13" s="18">
        <v>5</v>
      </c>
      <c r="L13" s="18">
        <v>3</v>
      </c>
      <c r="M13" s="18">
        <v>1</v>
      </c>
      <c r="N13" s="18">
        <v>1</v>
      </c>
      <c r="O13" s="18">
        <v>1</v>
      </c>
      <c r="P13" s="18">
        <v>4</v>
      </c>
      <c r="Q13" s="18">
        <v>0</v>
      </c>
      <c r="R13" s="86">
        <v>0</v>
      </c>
      <c r="S13">
        <f>K13+L13</f>
        <v>8</v>
      </c>
      <c r="T13">
        <f>M13+N13</f>
        <v>2</v>
      </c>
      <c r="U13">
        <f>O13+P13</f>
        <v>5</v>
      </c>
      <c r="V13">
        <f>Q13+R13</f>
        <v>0</v>
      </c>
      <c r="W13">
        <f>K13-L13</f>
        <v>2</v>
      </c>
      <c r="X13">
        <f>M13-N13</f>
        <v>0</v>
      </c>
      <c r="Y13">
        <f>O13-P13</f>
        <v>-3</v>
      </c>
      <c r="Z13">
        <f>Q13-R13</f>
        <v>0</v>
      </c>
      <c r="AA13">
        <f>S13+T13</f>
        <v>10</v>
      </c>
      <c r="AB13">
        <f>U13+V13</f>
        <v>5</v>
      </c>
      <c r="AC13">
        <f>W13+X13</f>
        <v>2</v>
      </c>
      <c r="AD13">
        <f>Y13+Z13</f>
        <v>-3</v>
      </c>
      <c r="AE13">
        <f>S13-T13</f>
        <v>6</v>
      </c>
      <c r="AF13">
        <f>U13-V13</f>
        <v>5</v>
      </c>
      <c r="AG13">
        <f>W13-X13</f>
        <v>2</v>
      </c>
      <c r="AH13">
        <f>Y13-Z13</f>
        <v>-3</v>
      </c>
      <c r="AI13" s="80">
        <f>AA13+AB13</f>
        <v>15</v>
      </c>
      <c r="AJ13">
        <f>AC13+AD13</f>
        <v>-1</v>
      </c>
      <c r="AK13" s="80">
        <f>AE13+AF13</f>
        <v>11</v>
      </c>
      <c r="AL13">
        <f>AG13+AH13</f>
        <v>-1</v>
      </c>
      <c r="AM13">
        <f>AA13-AB13</f>
        <v>5</v>
      </c>
      <c r="AN13">
        <f>AC13-AD13</f>
        <v>5</v>
      </c>
      <c r="AO13">
        <f>AE13-AF13</f>
        <v>1</v>
      </c>
      <c r="AP13">
        <f>AG13-AH13</f>
        <v>5</v>
      </c>
      <c r="AQ13">
        <f>AI13*AI13</f>
        <v>225</v>
      </c>
      <c r="AR13">
        <f t="shared" si="0"/>
        <v>1</v>
      </c>
      <c r="AS13">
        <f t="shared" si="0"/>
        <v>121</v>
      </c>
      <c r="AT13">
        <f t="shared" si="0"/>
        <v>1</v>
      </c>
      <c r="AU13">
        <f t="shared" si="0"/>
        <v>25</v>
      </c>
      <c r="AV13">
        <f t="shared" si="0"/>
        <v>25</v>
      </c>
      <c r="AW13">
        <f t="shared" si="0"/>
        <v>1</v>
      </c>
      <c r="AX13">
        <f t="shared" si="0"/>
        <v>25</v>
      </c>
    </row>
    <row r="14" spans="1:50" ht="15">
      <c r="A14" s="80" t="s">
        <v>13</v>
      </c>
      <c r="B14">
        <v>1</v>
      </c>
      <c r="C14">
        <v>4</v>
      </c>
      <c r="D14">
        <v>3</v>
      </c>
      <c r="E14">
        <v>5</v>
      </c>
      <c r="F14">
        <v>6</v>
      </c>
      <c r="G14">
        <v>2</v>
      </c>
      <c r="J14" s="80" t="s">
        <v>13</v>
      </c>
      <c r="K14" s="18">
        <v>5</v>
      </c>
      <c r="L14" s="18">
        <v>3</v>
      </c>
      <c r="M14" s="18">
        <v>1</v>
      </c>
      <c r="N14" s="18">
        <v>4</v>
      </c>
      <c r="O14" s="18">
        <v>4</v>
      </c>
      <c r="P14" s="18">
        <v>4</v>
      </c>
      <c r="Q14" s="18">
        <v>0</v>
      </c>
      <c r="R14" s="86">
        <v>0</v>
      </c>
      <c r="S14">
        <f>K14+L14</f>
        <v>8</v>
      </c>
      <c r="T14">
        <f>M14+N14</f>
        <v>5</v>
      </c>
      <c r="U14">
        <f>O14+P14</f>
        <v>8</v>
      </c>
      <c r="V14">
        <f>Q14+R14</f>
        <v>0</v>
      </c>
      <c r="W14">
        <f>K14-L14</f>
        <v>2</v>
      </c>
      <c r="X14">
        <f>M14-N14</f>
        <v>-3</v>
      </c>
      <c r="Y14">
        <f>O14-P14</f>
        <v>0</v>
      </c>
      <c r="Z14">
        <f>Q14-R14</f>
        <v>0</v>
      </c>
      <c r="AA14">
        <f>S14+T14</f>
        <v>13</v>
      </c>
      <c r="AB14">
        <f>U14+V14</f>
        <v>8</v>
      </c>
      <c r="AC14">
        <f>W14+X14</f>
        <v>-1</v>
      </c>
      <c r="AD14">
        <f>Y14+Z14</f>
        <v>0</v>
      </c>
      <c r="AE14">
        <f>S14-T14</f>
        <v>3</v>
      </c>
      <c r="AF14">
        <f>U14-V14</f>
        <v>8</v>
      </c>
      <c r="AG14">
        <f>W14-X14</f>
        <v>5</v>
      </c>
      <c r="AH14">
        <f>Y14-Z14</f>
        <v>0</v>
      </c>
      <c r="AI14" s="80">
        <f>AA14+AB14</f>
        <v>21</v>
      </c>
      <c r="AJ14">
        <f>AC14+AD14</f>
        <v>-1</v>
      </c>
      <c r="AK14" s="80">
        <f>AE14+AF14</f>
        <v>11</v>
      </c>
      <c r="AL14">
        <f>AG14+AH14</f>
        <v>5</v>
      </c>
      <c r="AM14">
        <f>AA14-AB14</f>
        <v>5</v>
      </c>
      <c r="AN14">
        <f>AC14-AD14</f>
        <v>-1</v>
      </c>
      <c r="AO14">
        <f>AE14-AF14</f>
        <v>-5</v>
      </c>
      <c r="AP14">
        <f>AG14-AH14</f>
        <v>5</v>
      </c>
      <c r="AQ14">
        <f>AI14*AI14</f>
        <v>441</v>
      </c>
      <c r="AR14">
        <f t="shared" si="0"/>
        <v>1</v>
      </c>
      <c r="AS14">
        <f t="shared" si="0"/>
        <v>121</v>
      </c>
      <c r="AT14">
        <f t="shared" si="0"/>
        <v>25</v>
      </c>
      <c r="AU14">
        <f t="shared" si="0"/>
        <v>25</v>
      </c>
      <c r="AV14">
        <f t="shared" si="0"/>
        <v>1</v>
      </c>
      <c r="AW14">
        <f t="shared" si="0"/>
        <v>25</v>
      </c>
      <c r="AX14">
        <f t="shared" si="0"/>
        <v>25</v>
      </c>
    </row>
    <row r="15" spans="1:50" ht="15">
      <c r="A15" t="s">
        <v>14</v>
      </c>
      <c r="B15">
        <v>2</v>
      </c>
      <c r="C15">
        <v>4</v>
      </c>
      <c r="D15">
        <v>1</v>
      </c>
      <c r="E15">
        <v>5</v>
      </c>
      <c r="F15">
        <v>6</v>
      </c>
      <c r="G15">
        <v>3</v>
      </c>
      <c r="J15" t="s">
        <v>14</v>
      </c>
      <c r="K15" s="18">
        <v>1</v>
      </c>
      <c r="L15" s="18">
        <v>3</v>
      </c>
      <c r="M15" s="18">
        <v>1</v>
      </c>
      <c r="N15" s="18">
        <v>4</v>
      </c>
      <c r="O15" s="18">
        <v>4</v>
      </c>
      <c r="P15" s="18">
        <v>2</v>
      </c>
      <c r="Q15" s="8">
        <v>0</v>
      </c>
      <c r="R15" s="87">
        <v>0</v>
      </c>
      <c r="S15">
        <f>K15+L15</f>
        <v>4</v>
      </c>
      <c r="T15">
        <f>M15+N15</f>
        <v>5</v>
      </c>
      <c r="U15">
        <f>O15+P15</f>
        <v>6</v>
      </c>
      <c r="V15">
        <f>Q15+R15</f>
        <v>0</v>
      </c>
      <c r="W15">
        <f>K15-L15</f>
        <v>-2</v>
      </c>
      <c r="X15">
        <f>M15-N15</f>
        <v>-3</v>
      </c>
      <c r="Y15">
        <f>O15-P15</f>
        <v>2</v>
      </c>
      <c r="Z15">
        <f>Q15-R15</f>
        <v>0</v>
      </c>
      <c r="AA15">
        <f>S15+T15</f>
        <v>9</v>
      </c>
      <c r="AB15">
        <f>U15+V15</f>
        <v>6</v>
      </c>
      <c r="AC15">
        <f>W15+X15</f>
        <v>-5</v>
      </c>
      <c r="AD15">
        <f>Y15+Z15</f>
        <v>2</v>
      </c>
      <c r="AE15">
        <f>S15-T15</f>
        <v>-1</v>
      </c>
      <c r="AF15">
        <f>U15-V15</f>
        <v>6</v>
      </c>
      <c r="AG15">
        <f>W15-X15</f>
        <v>1</v>
      </c>
      <c r="AH15">
        <f>Y15-Z15</f>
        <v>2</v>
      </c>
      <c r="AI15" s="80">
        <f>AA15+AB15</f>
        <v>15</v>
      </c>
      <c r="AJ15">
        <f>AC15+AD15</f>
        <v>-3</v>
      </c>
      <c r="AK15" s="80">
        <f>AE15+AF15</f>
        <v>5</v>
      </c>
      <c r="AL15">
        <f>AG15+AH15</f>
        <v>3</v>
      </c>
      <c r="AM15">
        <f>AA15-AB15</f>
        <v>3</v>
      </c>
      <c r="AN15">
        <f>AC15-AD15</f>
        <v>-7</v>
      </c>
      <c r="AO15">
        <f>AE15-AF15</f>
        <v>-7</v>
      </c>
      <c r="AP15">
        <f>AG15-AH15</f>
        <v>-1</v>
      </c>
      <c r="AQ15">
        <f>AI15*AI15</f>
        <v>225</v>
      </c>
      <c r="AR15">
        <f t="shared" si="0"/>
        <v>9</v>
      </c>
      <c r="AS15">
        <f t="shared" si="0"/>
        <v>25</v>
      </c>
      <c r="AT15">
        <f t="shared" si="0"/>
        <v>9</v>
      </c>
      <c r="AU15">
        <f t="shared" si="0"/>
        <v>9</v>
      </c>
      <c r="AV15">
        <f t="shared" si="0"/>
        <v>49</v>
      </c>
      <c r="AW15">
        <f t="shared" si="0"/>
        <v>49</v>
      </c>
      <c r="AX15">
        <f t="shared" si="0"/>
        <v>1</v>
      </c>
    </row>
    <row r="16" spans="1:50" ht="15">
      <c r="A16" t="s">
        <v>39</v>
      </c>
      <c r="B16">
        <v>5</v>
      </c>
      <c r="D16">
        <v>1</v>
      </c>
      <c r="H16">
        <v>1</v>
      </c>
      <c r="AQ16" s="80">
        <f>SUM(AQ10:AQ15)</f>
        <v>1918</v>
      </c>
      <c r="AR16">
        <f aca="true" t="shared" si="1" ref="AR16:AX16">SUM(AR10:AR15)</f>
        <v>14</v>
      </c>
      <c r="AS16" s="80">
        <f t="shared" si="1"/>
        <v>590</v>
      </c>
      <c r="AT16">
        <f t="shared" si="1"/>
        <v>110</v>
      </c>
      <c r="AU16">
        <f t="shared" si="1"/>
        <v>158</v>
      </c>
      <c r="AV16">
        <f t="shared" si="1"/>
        <v>110</v>
      </c>
      <c r="AW16">
        <f t="shared" si="1"/>
        <v>110</v>
      </c>
      <c r="AX16">
        <f t="shared" si="1"/>
        <v>110</v>
      </c>
    </row>
    <row r="17" spans="2:35" ht="15">
      <c r="B17">
        <v>1</v>
      </c>
      <c r="D17">
        <v>1</v>
      </c>
      <c r="G17">
        <v>4</v>
      </c>
      <c r="H17">
        <v>2</v>
      </c>
      <c r="J17" s="85"/>
      <c r="K17" s="85"/>
      <c r="L17" s="85"/>
      <c r="M17" s="85"/>
      <c r="N17" s="85"/>
      <c r="O17" s="85"/>
      <c r="P17" s="85"/>
      <c r="Q17" s="85"/>
      <c r="AI17" t="s">
        <v>66</v>
      </c>
    </row>
    <row r="18" spans="3:17" ht="15">
      <c r="C18">
        <v>3</v>
      </c>
      <c r="D18">
        <v>1</v>
      </c>
      <c r="G18">
        <v>2</v>
      </c>
      <c r="H18">
        <v>3</v>
      </c>
      <c r="J18" s="85"/>
      <c r="K18" s="85"/>
      <c r="L18" s="85"/>
      <c r="M18" s="85"/>
      <c r="N18" s="85"/>
      <c r="O18" s="85"/>
      <c r="P18" s="85"/>
      <c r="Q18" s="85"/>
    </row>
    <row r="19" spans="3:46" ht="15">
      <c r="C19">
        <v>3</v>
      </c>
      <c r="D19">
        <v>1</v>
      </c>
      <c r="E19">
        <v>1</v>
      </c>
      <c r="F19">
        <v>1</v>
      </c>
      <c r="H19">
        <v>4</v>
      </c>
      <c r="J19" s="85"/>
      <c r="K19" s="85"/>
      <c r="L19" s="85"/>
      <c r="M19" s="85"/>
      <c r="N19" s="85"/>
      <c r="O19" s="85"/>
      <c r="P19" s="85"/>
      <c r="Q19" s="85"/>
      <c r="AH19" s="85"/>
      <c r="AI19" s="85" t="s">
        <v>9</v>
      </c>
      <c r="AJ19" s="85" t="s">
        <v>10</v>
      </c>
      <c r="AK19" s="85" t="s">
        <v>11</v>
      </c>
      <c r="AL19" s="85" t="s">
        <v>12</v>
      </c>
      <c r="AM19" s="85" t="s">
        <v>13</v>
      </c>
      <c r="AN19" s="85" t="s">
        <v>14</v>
      </c>
      <c r="AP19" t="s">
        <v>14</v>
      </c>
      <c r="AQ19">
        <v>5.7</v>
      </c>
      <c r="AR19" t="s">
        <v>9</v>
      </c>
      <c r="AS19" s="88">
        <v>4.5</v>
      </c>
      <c r="AT19" t="s">
        <v>11</v>
      </c>
    </row>
    <row r="20" spans="4:46" ht="15">
      <c r="D20">
        <v>1</v>
      </c>
      <c r="E20">
        <v>4</v>
      </c>
      <c r="F20">
        <v>1</v>
      </c>
      <c r="H20">
        <v>5</v>
      </c>
      <c r="J20" s="85"/>
      <c r="K20" s="85"/>
      <c r="L20" s="85"/>
      <c r="M20" s="85"/>
      <c r="N20" s="85"/>
      <c r="O20" s="85"/>
      <c r="P20" s="85"/>
      <c r="Q20" s="85"/>
      <c r="AH20" s="85" t="s">
        <v>9</v>
      </c>
      <c r="AI20" s="85"/>
      <c r="AJ20" s="80">
        <f>SQRT(8)</f>
        <v>2.8284271247461903</v>
      </c>
      <c r="AK20" s="85">
        <f>SQRT(4*4+2*2)</f>
        <v>4.47213595499958</v>
      </c>
      <c r="AL20" s="85">
        <f>SQRT(4*4+2*2)</f>
        <v>4.47213595499958</v>
      </c>
      <c r="AM20" s="85">
        <f>SQRT(2*2+2*2)</f>
        <v>2.8284271247461903</v>
      </c>
      <c r="AN20" s="80">
        <f>SQRT(4*4+4*4)</f>
        <v>5.656854249492381</v>
      </c>
      <c r="AQ20" s="85"/>
      <c r="AR20">
        <v>2.8</v>
      </c>
      <c r="AT20">
        <v>0</v>
      </c>
    </row>
    <row r="21" spans="4:46" ht="15">
      <c r="D21">
        <v>1</v>
      </c>
      <c r="E21">
        <v>1</v>
      </c>
      <c r="F21">
        <v>4</v>
      </c>
      <c r="H21">
        <v>6</v>
      </c>
      <c r="AH21" s="85" t="s">
        <v>10</v>
      </c>
      <c r="AI21" s="85">
        <f>SQRT(8)</f>
        <v>2.8284271247461903</v>
      </c>
      <c r="AJ21" s="85"/>
      <c r="AK21" s="85">
        <f>SQRT(6*6+0*0)</f>
        <v>6</v>
      </c>
      <c r="AL21" s="85">
        <f>SQRT(6*6+0*0)</f>
        <v>6</v>
      </c>
      <c r="AM21" s="80">
        <v>0</v>
      </c>
      <c r="AN21" s="85">
        <f>SQRT(6*6+6*6)</f>
        <v>8.48528137423857</v>
      </c>
      <c r="AR21" t="s">
        <v>10</v>
      </c>
      <c r="AT21" t="s">
        <v>12</v>
      </c>
    </row>
    <row r="22" spans="10:44" ht="15">
      <c r="J22" s="80"/>
      <c r="AH22" s="85" t="s">
        <v>11</v>
      </c>
      <c r="AI22" s="80">
        <f>SQRT(4*4+2*2)</f>
        <v>4.47213595499958</v>
      </c>
      <c r="AJ22" s="85">
        <f>SQRT(6*6+0*0)</f>
        <v>6</v>
      </c>
      <c r="AK22" s="85"/>
      <c r="AL22" s="80">
        <v>0</v>
      </c>
      <c r="AM22" s="85">
        <f>SQRT(6*6+0*0)</f>
        <v>6</v>
      </c>
      <c r="AN22" s="85">
        <f>SQRT(0*0+6*6)</f>
        <v>6</v>
      </c>
      <c r="AR22">
        <v>0</v>
      </c>
    </row>
    <row r="23" spans="11:44" ht="15">
      <c r="K23" s="85"/>
      <c r="L23" s="85"/>
      <c r="M23" s="85"/>
      <c r="N23" s="85"/>
      <c r="O23" s="85"/>
      <c r="P23" s="85"/>
      <c r="Q23" s="85"/>
      <c r="AH23" s="85" t="s">
        <v>12</v>
      </c>
      <c r="AI23" s="85">
        <f>SQRT(4*4+2*2)</f>
        <v>4.47213595499958</v>
      </c>
      <c r="AJ23" s="85">
        <f>SQRT(6*6+0*0)</f>
        <v>6</v>
      </c>
      <c r="AK23" s="85">
        <v>0</v>
      </c>
      <c r="AL23" s="85"/>
      <c r="AM23" s="85">
        <f>SQRT(6*6+0*0)</f>
        <v>6</v>
      </c>
      <c r="AN23" s="85">
        <f>SQRT(0*0+6*6)</f>
        <v>6</v>
      </c>
      <c r="AR23" t="s">
        <v>13</v>
      </c>
    </row>
    <row r="24" spans="34:40" ht="15">
      <c r="AH24" s="85" t="s">
        <v>13</v>
      </c>
      <c r="AI24" s="85">
        <f>SQRT(2*2+2*2)</f>
        <v>2.8284271247461903</v>
      </c>
      <c r="AJ24" s="85">
        <v>0</v>
      </c>
      <c r="AK24" s="85">
        <f>SQRT(6*6+0*0)</f>
        <v>6</v>
      </c>
      <c r="AL24" s="85">
        <f>SQRT(6*6+0*0)</f>
        <v>6</v>
      </c>
      <c r="AM24" s="85"/>
      <c r="AN24" s="85">
        <f>SQRT(6*6+6*6)</f>
        <v>8.48528137423857</v>
      </c>
    </row>
    <row r="25" spans="10:42" ht="15">
      <c r="J25" s="85"/>
      <c r="K25" s="85"/>
      <c r="L25" s="85"/>
      <c r="M25" s="85"/>
      <c r="N25" s="85"/>
      <c r="O25" s="85"/>
      <c r="P25" s="85"/>
      <c r="Q25" s="85"/>
      <c r="R25" s="85"/>
      <c r="S25" s="85"/>
      <c r="AH25" s="85" t="s">
        <v>14</v>
      </c>
      <c r="AI25" s="85">
        <f>SQRT(4*4+4*4)</f>
        <v>5.656854249492381</v>
      </c>
      <c r="AJ25" s="85">
        <f>SQRT(6*6+6*6)</f>
        <v>8.48528137423857</v>
      </c>
      <c r="AK25" s="85">
        <f>SQRT(0*0+6*6)</f>
        <v>6</v>
      </c>
      <c r="AL25" s="85">
        <f>SQRT(0*0+6*6)</f>
        <v>6</v>
      </c>
      <c r="AM25" s="85">
        <f>SQRT(6*6+6*6)</f>
        <v>8.48528137423857</v>
      </c>
      <c r="AN25" s="85"/>
      <c r="AP25" t="s">
        <v>67</v>
      </c>
    </row>
    <row r="26" spans="10:42" ht="15">
      <c r="J26" s="85"/>
      <c r="K26" s="85"/>
      <c r="L26" s="85"/>
      <c r="M26" s="85"/>
      <c r="N26" s="85"/>
      <c r="O26" s="85"/>
      <c r="P26" s="85"/>
      <c r="Q26" s="85"/>
      <c r="R26" s="85"/>
      <c r="S26" s="85"/>
      <c r="AP26" t="s">
        <v>68</v>
      </c>
    </row>
    <row r="27" spans="10:19" ht="15">
      <c r="J27" s="85"/>
      <c r="K27" s="85"/>
      <c r="L27" s="85"/>
      <c r="M27" s="85"/>
      <c r="N27" s="85"/>
      <c r="O27" s="85"/>
      <c r="P27" s="85"/>
      <c r="Q27" s="85"/>
      <c r="R27" s="85"/>
      <c r="S27" s="85"/>
    </row>
    <row r="28" spans="10:19" ht="15">
      <c r="J28" s="85"/>
      <c r="K28" s="85"/>
      <c r="L28" s="85"/>
      <c r="M28" s="85"/>
      <c r="N28" s="85"/>
      <c r="O28" s="85"/>
      <c r="P28" s="85"/>
      <c r="Q28" s="85"/>
      <c r="R28" s="85"/>
      <c r="S28" s="85"/>
    </row>
    <row r="29" spans="10:19" ht="15">
      <c r="J29" s="85"/>
      <c r="K29" s="85"/>
      <c r="L29" s="85"/>
      <c r="M29" s="85"/>
      <c r="N29" s="85"/>
      <c r="O29" s="85"/>
      <c r="P29" s="85"/>
      <c r="Q29" s="85"/>
      <c r="R29" s="85"/>
      <c r="S29" s="85"/>
    </row>
    <row r="30" spans="10:19" ht="15">
      <c r="J30" s="85"/>
      <c r="K30" s="85"/>
      <c r="L30" s="85"/>
      <c r="M30" s="85"/>
      <c r="N30" s="85"/>
      <c r="O30" s="85"/>
      <c r="P30" s="85"/>
      <c r="Q30" s="85"/>
      <c r="R30" s="85"/>
      <c r="S30" s="85"/>
    </row>
    <row r="31" spans="10:19" ht="15">
      <c r="J31" s="85"/>
      <c r="K31" s="85"/>
      <c r="L31" s="85"/>
      <c r="M31" s="85"/>
      <c r="N31" s="85"/>
      <c r="O31" s="85"/>
      <c r="P31" s="85"/>
      <c r="Q31" s="85"/>
      <c r="R31" s="85"/>
      <c r="S31" s="85"/>
    </row>
    <row r="32" spans="10:19" ht="15">
      <c r="J32" s="85"/>
      <c r="K32" s="85"/>
      <c r="L32" s="85"/>
      <c r="M32" s="85"/>
      <c r="N32" s="85"/>
      <c r="O32" s="85"/>
      <c r="P32" s="85"/>
      <c r="Q32" s="85"/>
      <c r="R32" s="85"/>
      <c r="S32" s="85"/>
    </row>
    <row r="33" spans="10:19" ht="15">
      <c r="J33" s="85"/>
      <c r="K33" s="85"/>
      <c r="L33" s="85"/>
      <c r="M33" s="85"/>
      <c r="N33" s="85"/>
      <c r="O33" s="85"/>
      <c r="P33" s="85"/>
      <c r="Q33" s="85"/>
      <c r="R33" s="85"/>
      <c r="S33" s="85"/>
    </row>
    <row r="34" spans="10:19" ht="15">
      <c r="J34" s="85"/>
      <c r="K34" s="85"/>
      <c r="L34" s="85"/>
      <c r="M34" s="85"/>
      <c r="N34" s="85"/>
      <c r="O34" s="85"/>
      <c r="P34" s="85"/>
      <c r="Q34" s="85"/>
      <c r="R34" s="85"/>
      <c r="S34" s="85"/>
    </row>
    <row r="35" spans="10:19" ht="15">
      <c r="J35" s="85"/>
      <c r="K35" s="85"/>
      <c r="L35" s="85"/>
      <c r="M35" s="85"/>
      <c r="N35" s="85"/>
      <c r="O35" s="85"/>
      <c r="P35" s="85"/>
      <c r="Q35" s="85"/>
      <c r="R35" s="85"/>
      <c r="S35" s="85"/>
    </row>
    <row r="36" spans="10:19" ht="15">
      <c r="J36" s="85"/>
      <c r="K36" s="85"/>
      <c r="L36" s="85"/>
      <c r="M36" s="85"/>
      <c r="N36" s="85"/>
      <c r="O36" s="85"/>
      <c r="P36" s="85"/>
      <c r="Q36" s="85"/>
      <c r="R36" s="85"/>
      <c r="S36" s="85"/>
    </row>
    <row r="37" spans="10:19" ht="15">
      <c r="J37" s="85"/>
      <c r="K37" s="85"/>
      <c r="L37" s="85"/>
      <c r="M37" s="85"/>
      <c r="N37" s="85"/>
      <c r="O37" s="85"/>
      <c r="P37" s="85"/>
      <c r="Q37" s="85"/>
      <c r="R37" s="85"/>
      <c r="S37" s="85"/>
    </row>
    <row r="38" spans="10:19" ht="15">
      <c r="J38" s="85"/>
      <c r="K38" s="85"/>
      <c r="L38" s="85"/>
      <c r="M38" s="85"/>
      <c r="N38" s="85"/>
      <c r="O38" s="85"/>
      <c r="P38" s="85"/>
      <c r="Q38" s="85"/>
      <c r="R38" s="85"/>
      <c r="S38" s="85"/>
    </row>
    <row r="39" spans="10:19" ht="15">
      <c r="J39" s="85"/>
      <c r="K39" s="85"/>
      <c r="L39" s="85"/>
      <c r="M39" s="85"/>
      <c r="N39" s="85"/>
      <c r="O39" s="85"/>
      <c r="P39" s="85"/>
      <c r="Q39" s="85"/>
      <c r="R39" s="85"/>
      <c r="S39" s="85"/>
    </row>
    <row r="40" spans="10:19" ht="15">
      <c r="J40" s="85"/>
      <c r="K40" s="85"/>
      <c r="L40" s="85"/>
      <c r="M40" s="85"/>
      <c r="N40" s="85"/>
      <c r="O40" s="85"/>
      <c r="P40" s="85"/>
      <c r="Q40" s="85"/>
      <c r="R40" s="85"/>
      <c r="S40" s="85"/>
    </row>
    <row r="41" spans="10:19" ht="15">
      <c r="J41" s="85"/>
      <c r="K41" s="85"/>
      <c r="L41" s="85"/>
      <c r="M41" s="85"/>
      <c r="N41" s="85"/>
      <c r="O41" s="85"/>
      <c r="P41" s="85"/>
      <c r="Q41" s="85"/>
      <c r="R41" s="85"/>
      <c r="S41" s="85"/>
    </row>
    <row r="42" spans="10:19" ht="15">
      <c r="J42" s="85"/>
      <c r="K42" s="85"/>
      <c r="L42" s="85"/>
      <c r="M42" s="85"/>
      <c r="N42" s="85"/>
      <c r="O42" s="85"/>
      <c r="P42" s="85"/>
      <c r="Q42" s="85"/>
      <c r="R42" s="85"/>
      <c r="S42" s="85"/>
    </row>
    <row r="43" spans="10:19" ht="15">
      <c r="J43" s="85"/>
      <c r="K43" s="85"/>
      <c r="L43" s="85"/>
      <c r="M43" s="85"/>
      <c r="N43" s="85"/>
      <c r="O43" s="85"/>
      <c r="P43" s="85"/>
      <c r="Q43" s="85"/>
      <c r="R43" s="85"/>
      <c r="S43" s="85"/>
    </row>
    <row r="44" spans="10:19" ht="15">
      <c r="J44" s="85"/>
      <c r="K44" s="85"/>
      <c r="L44" s="85"/>
      <c r="M44" s="85"/>
      <c r="N44" s="85"/>
      <c r="O44" s="85"/>
      <c r="P44" s="85"/>
      <c r="Q44" s="85"/>
      <c r="R44" s="85"/>
      <c r="S44" s="85"/>
    </row>
    <row r="45" spans="10:19" ht="15">
      <c r="J45" s="85"/>
      <c r="K45" s="85"/>
      <c r="L45" s="85"/>
      <c r="M45" s="85"/>
      <c r="N45" s="85"/>
      <c r="O45" s="85"/>
      <c r="P45" s="85"/>
      <c r="Q45" s="85"/>
      <c r="R45" s="85"/>
      <c r="S45" s="85"/>
    </row>
    <row r="46" spans="10:19" ht="15">
      <c r="J46" s="85"/>
      <c r="K46" s="85"/>
      <c r="L46" s="85"/>
      <c r="M46" s="85"/>
      <c r="N46" s="85"/>
      <c r="O46" s="85"/>
      <c r="P46" s="85"/>
      <c r="Q46" s="85"/>
      <c r="R46" s="85"/>
      <c r="S46" s="85"/>
    </row>
    <row r="47" spans="10:19" ht="15">
      <c r="J47" s="85"/>
      <c r="K47" s="85"/>
      <c r="L47" s="85"/>
      <c r="M47" s="85"/>
      <c r="N47" s="85"/>
      <c r="O47" s="85"/>
      <c r="P47" s="85"/>
      <c r="Q47" s="85"/>
      <c r="R47" s="85"/>
      <c r="S47" s="85"/>
    </row>
    <row r="48" spans="10:19" ht="15">
      <c r="J48" s="85"/>
      <c r="K48" s="85"/>
      <c r="L48" s="85"/>
      <c r="M48" s="85"/>
      <c r="N48" s="85"/>
      <c r="O48" s="85"/>
      <c r="P48" s="85"/>
      <c r="Q48" s="85"/>
      <c r="R48" s="85"/>
      <c r="S48" s="85"/>
    </row>
    <row r="49" spans="10:19" ht="15">
      <c r="J49" s="85"/>
      <c r="K49" s="85"/>
      <c r="L49" s="85"/>
      <c r="M49" s="85"/>
      <c r="N49" s="85"/>
      <c r="O49" s="85"/>
      <c r="P49" s="85"/>
      <c r="Q49" s="85"/>
      <c r="R49" s="85"/>
      <c r="S49" s="85"/>
    </row>
    <row r="50" spans="10:19" ht="15">
      <c r="J50" s="85"/>
      <c r="K50" s="85"/>
      <c r="L50" s="85"/>
      <c r="M50" s="85"/>
      <c r="N50" s="85"/>
      <c r="O50" s="85"/>
      <c r="P50" s="85"/>
      <c r="Q50" s="85"/>
      <c r="R50" s="85"/>
      <c r="S50" s="85"/>
    </row>
    <row r="51" spans="10:19" ht="15">
      <c r="J51" s="85"/>
      <c r="K51" s="85"/>
      <c r="L51" s="85"/>
      <c r="M51" s="85"/>
      <c r="N51" s="85"/>
      <c r="O51" s="85"/>
      <c r="P51" s="85"/>
      <c r="Q51" s="85"/>
      <c r="R51" s="85"/>
      <c r="S51" s="85"/>
    </row>
    <row r="52" spans="10:19" ht="15">
      <c r="J52" s="85"/>
      <c r="K52" s="85"/>
      <c r="L52" s="85"/>
      <c r="M52" s="85"/>
      <c r="N52" s="85"/>
      <c r="O52" s="85"/>
      <c r="P52" s="85"/>
      <c r="Q52" s="85"/>
      <c r="R52" s="85"/>
      <c r="S52" s="85"/>
    </row>
    <row r="53" spans="10:19" ht="15">
      <c r="J53" s="85"/>
      <c r="K53" s="85"/>
      <c r="L53" s="85"/>
      <c r="M53" s="85"/>
      <c r="N53" s="85"/>
      <c r="O53" s="85"/>
      <c r="P53" s="85"/>
      <c r="Q53" s="85"/>
      <c r="R53" s="85"/>
      <c r="S53" s="85"/>
    </row>
    <row r="54" spans="10:19" ht="15">
      <c r="J54" s="85"/>
      <c r="K54" s="85"/>
      <c r="L54" s="85"/>
      <c r="M54" s="85"/>
      <c r="N54" s="85"/>
      <c r="O54" s="85"/>
      <c r="P54" s="85"/>
      <c r="Q54" s="85"/>
      <c r="R54" s="85"/>
      <c r="S54" s="85"/>
    </row>
    <row r="55" spans="10:19" ht="15">
      <c r="J55" s="85"/>
      <c r="K55" s="85"/>
      <c r="L55" s="85"/>
      <c r="M55" s="85"/>
      <c r="N55" s="85"/>
      <c r="O55" s="85"/>
      <c r="P55" s="85"/>
      <c r="Q55" s="85"/>
      <c r="R55" s="85"/>
      <c r="S55" s="85"/>
    </row>
    <row r="56" spans="10:19" ht="15">
      <c r="J56" s="85"/>
      <c r="K56" s="85"/>
      <c r="L56" s="85"/>
      <c r="M56" s="85"/>
      <c r="N56" s="85"/>
      <c r="O56" s="85"/>
      <c r="P56" s="85"/>
      <c r="Q56" s="85"/>
      <c r="R56" s="85"/>
      <c r="S56" s="85"/>
    </row>
    <row r="57" spans="10:19" ht="15">
      <c r="J57" s="85"/>
      <c r="K57" s="85"/>
      <c r="L57" s="85"/>
      <c r="M57" s="85"/>
      <c r="N57" s="85"/>
      <c r="O57" s="85"/>
      <c r="P57" s="85"/>
      <c r="Q57" s="85"/>
      <c r="R57" s="85"/>
      <c r="S57" s="85"/>
    </row>
    <row r="58" spans="10:19" ht="15">
      <c r="J58" s="85"/>
      <c r="K58" s="85"/>
      <c r="L58" s="85"/>
      <c r="M58" s="85"/>
      <c r="N58" s="85"/>
      <c r="O58" s="85"/>
      <c r="P58" s="85"/>
      <c r="Q58" s="85"/>
      <c r="R58" s="85"/>
      <c r="S58" s="85"/>
    </row>
    <row r="59" spans="10:19" ht="15">
      <c r="J59" s="85"/>
      <c r="K59" s="85"/>
      <c r="L59" s="85"/>
      <c r="M59" s="85"/>
      <c r="N59" s="85"/>
      <c r="O59" s="85"/>
      <c r="P59" s="85"/>
      <c r="Q59" s="85"/>
      <c r="R59" s="85"/>
      <c r="S59" s="85"/>
    </row>
    <row r="60" spans="10:19" ht="15">
      <c r="J60" s="85"/>
      <c r="K60" s="85"/>
      <c r="L60" s="85"/>
      <c r="M60" s="85"/>
      <c r="N60" s="85"/>
      <c r="O60" s="85"/>
      <c r="P60" s="85"/>
      <c r="Q60" s="85"/>
      <c r="R60" s="85"/>
      <c r="S60" s="85"/>
    </row>
    <row r="61" spans="10:19" ht="15">
      <c r="J61" s="85"/>
      <c r="K61" s="85"/>
      <c r="L61" s="85"/>
      <c r="M61" s="85"/>
      <c r="N61" s="85"/>
      <c r="O61" s="85"/>
      <c r="P61" s="85"/>
      <c r="Q61" s="85"/>
      <c r="R61" s="85"/>
      <c r="S61" s="85"/>
    </row>
    <row r="62" spans="10:19" ht="15">
      <c r="J62" s="85"/>
      <c r="K62" s="85"/>
      <c r="L62" s="85"/>
      <c r="M62" s="85"/>
      <c r="N62" s="85"/>
      <c r="O62" s="85"/>
      <c r="P62" s="85"/>
      <c r="Q62" s="85"/>
      <c r="R62" s="85"/>
      <c r="S62" s="85"/>
    </row>
    <row r="63" spans="10:19" ht="15">
      <c r="J63" s="85"/>
      <c r="K63" s="85"/>
      <c r="L63" s="85"/>
      <c r="M63" s="85"/>
      <c r="N63" s="85"/>
      <c r="O63" s="85"/>
      <c r="P63" s="85"/>
      <c r="Q63" s="85"/>
      <c r="R63" s="85"/>
      <c r="S63" s="85"/>
    </row>
    <row r="64" spans="10:19" ht="15">
      <c r="J64" s="85"/>
      <c r="K64" s="85"/>
      <c r="L64" s="85"/>
      <c r="M64" s="85"/>
      <c r="N64" s="85"/>
      <c r="O64" s="85"/>
      <c r="P64" s="85"/>
      <c r="Q64" s="85"/>
      <c r="R64" s="85"/>
      <c r="S64" s="85"/>
    </row>
    <row r="65" spans="10:19" ht="15">
      <c r="J65" s="85"/>
      <c r="K65" s="85"/>
      <c r="L65" s="85"/>
      <c r="M65" s="85"/>
      <c r="N65" s="85"/>
      <c r="O65" s="85"/>
      <c r="P65" s="85"/>
      <c r="Q65" s="85"/>
      <c r="R65" s="85"/>
      <c r="S65" s="85"/>
    </row>
    <row r="66" spans="10:19" ht="15">
      <c r="J66" s="85"/>
      <c r="K66" s="85"/>
      <c r="L66" s="85"/>
      <c r="M66" s="85"/>
      <c r="N66" s="85"/>
      <c r="O66" s="85"/>
      <c r="P66" s="85"/>
      <c r="Q66" s="85"/>
      <c r="R66" s="85"/>
      <c r="S66" s="85"/>
    </row>
    <row r="67" spans="10:19" ht="15">
      <c r="J67" s="85"/>
      <c r="K67" s="85"/>
      <c r="L67" s="85"/>
      <c r="M67" s="85"/>
      <c r="N67" s="85"/>
      <c r="O67" s="85"/>
      <c r="P67" s="85"/>
      <c r="Q67" s="85"/>
      <c r="R67" s="85"/>
      <c r="S67" s="85"/>
    </row>
    <row r="68" spans="10:19" ht="15">
      <c r="J68" s="85"/>
      <c r="K68" s="85"/>
      <c r="L68" s="85"/>
      <c r="M68" s="85"/>
      <c r="N68" s="85"/>
      <c r="O68" s="85"/>
      <c r="P68" s="85"/>
      <c r="Q68" s="85"/>
      <c r="R68" s="85"/>
      <c r="S68" s="85"/>
    </row>
    <row r="69" spans="10:19" ht="15">
      <c r="J69" s="85"/>
      <c r="K69" s="85"/>
      <c r="L69" s="85"/>
      <c r="M69" s="85"/>
      <c r="N69" s="85"/>
      <c r="O69" s="85"/>
      <c r="P69" s="85"/>
      <c r="Q69" s="85"/>
      <c r="R69" s="85"/>
      <c r="S69" s="85"/>
    </row>
    <row r="70" spans="10:19" ht="15">
      <c r="J70" s="85"/>
      <c r="K70" s="85"/>
      <c r="L70" s="85"/>
      <c r="M70" s="85"/>
      <c r="N70" s="85"/>
      <c r="O70" s="85"/>
      <c r="P70" s="85"/>
      <c r="Q70" s="85"/>
      <c r="R70" s="85"/>
      <c r="S70" s="85"/>
    </row>
    <row r="71" spans="10:19" ht="15">
      <c r="J71" s="85"/>
      <c r="K71" s="85"/>
      <c r="L71" s="85"/>
      <c r="M71" s="85"/>
      <c r="N71" s="85"/>
      <c r="O71" s="85"/>
      <c r="P71" s="85"/>
      <c r="Q71" s="85"/>
      <c r="R71" s="85"/>
      <c r="S71" s="85"/>
    </row>
    <row r="72" spans="10:19" ht="15">
      <c r="J72" s="85"/>
      <c r="K72" s="85"/>
      <c r="L72" s="85"/>
      <c r="M72" s="85"/>
      <c r="N72" s="85"/>
      <c r="O72" s="85"/>
      <c r="P72" s="85"/>
      <c r="Q72" s="85"/>
      <c r="R72" s="85"/>
      <c r="S72" s="85"/>
    </row>
    <row r="73" spans="10:19" ht="15">
      <c r="J73" s="85"/>
      <c r="K73" s="85"/>
      <c r="L73" s="85"/>
      <c r="M73" s="85"/>
      <c r="N73" s="85"/>
      <c r="O73" s="85"/>
      <c r="P73" s="85"/>
      <c r="Q73" s="85"/>
      <c r="R73" s="85"/>
      <c r="S73" s="85"/>
    </row>
    <row r="74" spans="10:19" ht="15">
      <c r="J74" s="85"/>
      <c r="K74" s="85"/>
      <c r="L74" s="85"/>
      <c r="M74" s="85"/>
      <c r="N74" s="85"/>
      <c r="O74" s="85"/>
      <c r="P74" s="85"/>
      <c r="Q74" s="85"/>
      <c r="R74" s="85"/>
      <c r="S74" s="85"/>
    </row>
    <row r="75" spans="10:19" ht="15">
      <c r="J75" s="85"/>
      <c r="K75" s="85"/>
      <c r="L75" s="85"/>
      <c r="M75" s="85"/>
      <c r="N75" s="85"/>
      <c r="O75" s="85"/>
      <c r="P75" s="85"/>
      <c r="Q75" s="85"/>
      <c r="R75" s="85"/>
      <c r="S75" s="85"/>
    </row>
    <row r="76" spans="10:19" ht="15">
      <c r="J76" s="85"/>
      <c r="K76" s="85"/>
      <c r="L76" s="85"/>
      <c r="M76" s="85"/>
      <c r="N76" s="85"/>
      <c r="O76" s="85"/>
      <c r="P76" s="85"/>
      <c r="Q76" s="85"/>
      <c r="R76" s="85"/>
      <c r="S76" s="85"/>
    </row>
    <row r="77" spans="10:19" ht="15">
      <c r="J77" s="85"/>
      <c r="K77" s="85"/>
      <c r="L77" s="85"/>
      <c r="M77" s="85"/>
      <c r="N77" s="85"/>
      <c r="O77" s="85"/>
      <c r="P77" s="85"/>
      <c r="Q77" s="85"/>
      <c r="R77" s="85"/>
      <c r="S77" s="85"/>
    </row>
    <row r="78" spans="10:19" ht="15">
      <c r="J78" s="85"/>
      <c r="K78" s="85"/>
      <c r="L78" s="85"/>
      <c r="M78" s="85"/>
      <c r="N78" s="85"/>
      <c r="O78" s="85"/>
      <c r="P78" s="85"/>
      <c r="Q78" s="85"/>
      <c r="R78" s="85"/>
      <c r="S78" s="85"/>
    </row>
    <row r="79" spans="10:19" ht="15">
      <c r="J79" s="85"/>
      <c r="K79" s="85"/>
      <c r="L79" s="85"/>
      <c r="M79" s="85"/>
      <c r="N79" s="85"/>
      <c r="O79" s="85"/>
      <c r="P79" s="85"/>
      <c r="Q79" s="85"/>
      <c r="R79" s="85"/>
      <c r="S79" s="85"/>
    </row>
    <row r="80" spans="10:19" ht="15">
      <c r="J80" s="85"/>
      <c r="K80" s="85"/>
      <c r="L80" s="85"/>
      <c r="M80" s="85"/>
      <c r="N80" s="85"/>
      <c r="O80" s="85"/>
      <c r="P80" s="85"/>
      <c r="Q80" s="85"/>
      <c r="R80" s="85"/>
      <c r="S80" s="85"/>
    </row>
    <row r="81" spans="10:19" ht="15">
      <c r="J81" s="85"/>
      <c r="K81" s="85"/>
      <c r="L81" s="85"/>
      <c r="M81" s="85"/>
      <c r="N81" s="85"/>
      <c r="O81" s="85"/>
      <c r="P81" s="85"/>
      <c r="Q81" s="85"/>
      <c r="R81" s="85"/>
      <c r="S81" s="85"/>
    </row>
    <row r="82" spans="10:19" ht="15">
      <c r="J82" s="85"/>
      <c r="K82" s="85"/>
      <c r="L82" s="85"/>
      <c r="M82" s="85"/>
      <c r="N82" s="85"/>
      <c r="O82" s="85"/>
      <c r="P82" s="85"/>
      <c r="Q82" s="85"/>
      <c r="R82" s="85"/>
      <c r="S82" s="85"/>
    </row>
    <row r="83" spans="10:19" ht="15">
      <c r="J83" s="85"/>
      <c r="K83" s="85"/>
      <c r="L83" s="85"/>
      <c r="M83" s="85"/>
      <c r="N83" s="85"/>
      <c r="O83" s="85"/>
      <c r="P83" s="85"/>
      <c r="Q83" s="85"/>
      <c r="R83" s="85"/>
      <c r="S83" s="85"/>
    </row>
    <row r="84" spans="10:19" ht="15">
      <c r="J84" s="85"/>
      <c r="K84" s="85"/>
      <c r="L84" s="85"/>
      <c r="M84" s="85"/>
      <c r="N84" s="85"/>
      <c r="O84" s="85"/>
      <c r="P84" s="85"/>
      <c r="Q84" s="85"/>
      <c r="R84" s="85"/>
      <c r="S84" s="85"/>
    </row>
    <row r="85" spans="10:19" ht="15">
      <c r="J85" s="85"/>
      <c r="K85" s="85"/>
      <c r="L85" s="85"/>
      <c r="M85" s="85"/>
      <c r="N85" s="85"/>
      <c r="O85" s="85"/>
      <c r="P85" s="85"/>
      <c r="Q85" s="85"/>
      <c r="R85" s="85"/>
      <c r="S85" s="85"/>
    </row>
    <row r="86" spans="10:19" ht="15">
      <c r="J86" s="85"/>
      <c r="K86" s="85"/>
      <c r="L86" s="85"/>
      <c r="M86" s="85"/>
      <c r="N86" s="85"/>
      <c r="O86" s="85"/>
      <c r="P86" s="85"/>
      <c r="Q86" s="85"/>
      <c r="R86" s="85"/>
      <c r="S86" s="85"/>
    </row>
    <row r="87" spans="10:19" ht="15">
      <c r="J87" s="85"/>
      <c r="K87" s="85"/>
      <c r="L87" s="85"/>
      <c r="M87" s="85"/>
      <c r="N87" s="85"/>
      <c r="O87" s="85"/>
      <c r="P87" s="85"/>
      <c r="Q87" s="85"/>
      <c r="R87" s="85"/>
      <c r="S87" s="85"/>
    </row>
    <row r="88" spans="10:19" ht="15">
      <c r="J88" s="85"/>
      <c r="K88" s="85"/>
      <c r="L88" s="85"/>
      <c r="M88" s="85"/>
      <c r="N88" s="85"/>
      <c r="O88" s="85"/>
      <c r="P88" s="85"/>
      <c r="Q88" s="85"/>
      <c r="R88" s="85"/>
      <c r="S88" s="85"/>
    </row>
    <row r="89" spans="10:19" ht="15">
      <c r="J89" s="85"/>
      <c r="K89" s="85"/>
      <c r="L89" s="85"/>
      <c r="M89" s="85"/>
      <c r="N89" s="85"/>
      <c r="O89" s="85"/>
      <c r="P89" s="85"/>
      <c r="Q89" s="85"/>
      <c r="R89" s="85"/>
      <c r="S89" s="85"/>
    </row>
    <row r="90" spans="10:19" ht="15">
      <c r="J90" s="85"/>
      <c r="K90" s="85"/>
      <c r="L90" s="85"/>
      <c r="M90" s="85"/>
      <c r="N90" s="85"/>
      <c r="O90" s="85"/>
      <c r="P90" s="85"/>
      <c r="Q90" s="85"/>
      <c r="R90" s="85"/>
      <c r="S90" s="85"/>
    </row>
    <row r="91" spans="10:19" ht="15">
      <c r="J91" s="85"/>
      <c r="K91" s="85"/>
      <c r="L91" s="85"/>
      <c r="M91" s="85"/>
      <c r="N91" s="85"/>
      <c r="O91" s="85"/>
      <c r="P91" s="85"/>
      <c r="Q91" s="85"/>
      <c r="R91" s="85"/>
      <c r="S91" s="85"/>
    </row>
    <row r="92" spans="10:19" ht="15">
      <c r="J92" s="85"/>
      <c r="K92" s="85"/>
      <c r="L92" s="85"/>
      <c r="M92" s="85"/>
      <c r="N92" s="85"/>
      <c r="O92" s="85"/>
      <c r="P92" s="85"/>
      <c r="Q92" s="85"/>
      <c r="R92" s="85"/>
      <c r="S92" s="85"/>
    </row>
    <row r="93" spans="10:19" ht="15">
      <c r="J93" s="85"/>
      <c r="K93" s="85"/>
      <c r="L93" s="85"/>
      <c r="M93" s="85"/>
      <c r="N93" s="85"/>
      <c r="O93" s="85"/>
      <c r="P93" s="85"/>
      <c r="Q93" s="85"/>
      <c r="R93" s="85"/>
      <c r="S93" s="85"/>
    </row>
    <row r="94" spans="10:19" ht="15">
      <c r="J94" s="85"/>
      <c r="K94" s="85"/>
      <c r="L94" s="85"/>
      <c r="M94" s="85"/>
      <c r="N94" s="85"/>
      <c r="O94" s="85"/>
      <c r="P94" s="85"/>
      <c r="Q94" s="85"/>
      <c r="R94" s="85"/>
      <c r="S94" s="85"/>
    </row>
    <row r="95" spans="10:19" ht="15">
      <c r="J95" s="85"/>
      <c r="K95" s="85"/>
      <c r="L95" s="85"/>
      <c r="M95" s="85"/>
      <c r="N95" s="85"/>
      <c r="O95" s="85"/>
      <c r="P95" s="85"/>
      <c r="Q95" s="85"/>
      <c r="R95" s="85"/>
      <c r="S95" s="85"/>
    </row>
    <row r="96" spans="10:19" ht="15">
      <c r="J96" s="85"/>
      <c r="K96" s="85"/>
      <c r="L96" s="85"/>
      <c r="M96" s="85"/>
      <c r="N96" s="85"/>
      <c r="O96" s="85"/>
      <c r="P96" s="85"/>
      <c r="Q96" s="85"/>
      <c r="R96" s="85"/>
      <c r="S96" s="85"/>
    </row>
    <row r="97" spans="10:19" ht="15">
      <c r="J97" s="85"/>
      <c r="K97" s="85"/>
      <c r="L97" s="85"/>
      <c r="M97" s="85"/>
      <c r="N97" s="85"/>
      <c r="O97" s="85"/>
      <c r="P97" s="85"/>
      <c r="Q97" s="85"/>
      <c r="R97" s="85"/>
      <c r="S97" s="85"/>
    </row>
    <row r="98" spans="10:19" ht="15">
      <c r="J98" s="85"/>
      <c r="K98" s="85"/>
      <c r="L98" s="85"/>
      <c r="M98" s="85"/>
      <c r="N98" s="85"/>
      <c r="O98" s="85"/>
      <c r="P98" s="85"/>
      <c r="Q98" s="85"/>
      <c r="R98" s="85"/>
      <c r="S98" s="85"/>
    </row>
    <row r="99" spans="10:19" ht="15">
      <c r="J99" s="85"/>
      <c r="K99" s="85"/>
      <c r="L99" s="85"/>
      <c r="M99" s="85"/>
      <c r="N99" s="85"/>
      <c r="O99" s="85"/>
      <c r="P99" s="85"/>
      <c r="Q99" s="85"/>
      <c r="R99" s="85"/>
      <c r="S99" s="85"/>
    </row>
    <row r="100" spans="10:19" ht="15">
      <c r="J100" s="85"/>
      <c r="K100" s="85"/>
      <c r="L100" s="85"/>
      <c r="M100" s="85"/>
      <c r="N100" s="85"/>
      <c r="O100" s="85"/>
      <c r="P100" s="85"/>
      <c r="Q100" s="85"/>
      <c r="R100" s="85"/>
      <c r="S100" s="85"/>
    </row>
    <row r="101" spans="10:19" ht="15">
      <c r="J101" s="85"/>
      <c r="K101" s="85"/>
      <c r="L101" s="85"/>
      <c r="M101" s="85"/>
      <c r="N101" s="85"/>
      <c r="O101" s="85"/>
      <c r="P101" s="85"/>
      <c r="Q101" s="85"/>
      <c r="R101" s="85"/>
      <c r="S101" s="85"/>
    </row>
    <row r="102" spans="10:19" ht="15">
      <c r="J102" s="85"/>
      <c r="K102" s="85"/>
      <c r="L102" s="85"/>
      <c r="M102" s="85"/>
      <c r="N102" s="85"/>
      <c r="O102" s="85"/>
      <c r="P102" s="85"/>
      <c r="Q102" s="85"/>
      <c r="R102" s="85"/>
      <c r="S102" s="85"/>
    </row>
    <row r="103" spans="10:19" ht="15">
      <c r="J103" s="85"/>
      <c r="K103" s="85"/>
      <c r="L103" s="85"/>
      <c r="M103" s="85"/>
      <c r="N103" s="85"/>
      <c r="O103" s="85"/>
      <c r="P103" s="85"/>
      <c r="Q103" s="85"/>
      <c r="R103" s="85"/>
      <c r="S103" s="85"/>
    </row>
    <row r="104" spans="10:19" ht="15">
      <c r="J104" s="85"/>
      <c r="K104" s="85"/>
      <c r="L104" s="85"/>
      <c r="M104" s="85"/>
      <c r="N104" s="85"/>
      <c r="O104" s="85"/>
      <c r="P104" s="85"/>
      <c r="Q104" s="85"/>
      <c r="R104" s="85"/>
      <c r="S104" s="85"/>
    </row>
    <row r="105" spans="10:19" ht="15">
      <c r="J105" s="85"/>
      <c r="K105" s="85"/>
      <c r="L105" s="85"/>
      <c r="M105" s="85"/>
      <c r="N105" s="85"/>
      <c r="O105" s="85"/>
      <c r="P105" s="85"/>
      <c r="Q105" s="85"/>
      <c r="R105" s="85"/>
      <c r="S105" s="85"/>
    </row>
    <row r="106" spans="10:19" ht="15">
      <c r="J106" s="85"/>
      <c r="K106" s="85"/>
      <c r="L106" s="85"/>
      <c r="M106" s="85"/>
      <c r="N106" s="85"/>
      <c r="O106" s="85"/>
      <c r="P106" s="85"/>
      <c r="Q106" s="85"/>
      <c r="R106" s="85"/>
      <c r="S106" s="85"/>
    </row>
    <row r="107" spans="10:19" ht="15">
      <c r="J107" s="85"/>
      <c r="K107" s="85"/>
      <c r="L107" s="85"/>
      <c r="M107" s="85"/>
      <c r="N107" s="85"/>
      <c r="O107" s="85"/>
      <c r="P107" s="85"/>
      <c r="Q107" s="85"/>
      <c r="R107" s="85"/>
      <c r="S107" s="85"/>
    </row>
    <row r="108" spans="10:19" ht="15">
      <c r="J108" s="85"/>
      <c r="K108" s="85"/>
      <c r="L108" s="85"/>
      <c r="M108" s="85"/>
      <c r="N108" s="85"/>
      <c r="O108" s="85"/>
      <c r="P108" s="85"/>
      <c r="Q108" s="85"/>
      <c r="R108" s="85"/>
      <c r="S108" s="85"/>
    </row>
    <row r="109" spans="10:19" ht="15">
      <c r="J109" s="85"/>
      <c r="K109" s="85"/>
      <c r="L109" s="85"/>
      <c r="M109" s="85"/>
      <c r="N109" s="85"/>
      <c r="O109" s="85"/>
      <c r="P109" s="85"/>
      <c r="Q109" s="85"/>
      <c r="R109" s="85"/>
      <c r="S109" s="85"/>
    </row>
    <row r="110" spans="10:19" ht="15">
      <c r="J110" s="85"/>
      <c r="K110" s="85"/>
      <c r="L110" s="85"/>
      <c r="M110" s="85"/>
      <c r="N110" s="85"/>
      <c r="O110" s="85"/>
      <c r="P110" s="85"/>
      <c r="Q110" s="85"/>
      <c r="R110" s="85"/>
      <c r="S110" s="85"/>
    </row>
    <row r="111" spans="10:19" ht="15">
      <c r="J111" s="85"/>
      <c r="K111" s="85"/>
      <c r="L111" s="85"/>
      <c r="M111" s="85"/>
      <c r="N111" s="85"/>
      <c r="O111" s="85"/>
      <c r="P111" s="85"/>
      <c r="Q111" s="85"/>
      <c r="R111" s="85"/>
      <c r="S111" s="85"/>
    </row>
    <row r="112" spans="10:19" ht="15">
      <c r="J112" s="85"/>
      <c r="K112" s="85"/>
      <c r="L112" s="85"/>
      <c r="M112" s="85"/>
      <c r="N112" s="85"/>
      <c r="O112" s="85"/>
      <c r="P112" s="85"/>
      <c r="Q112" s="85"/>
      <c r="R112" s="85"/>
      <c r="S112" s="85"/>
    </row>
    <row r="113" spans="10:19" ht="15">
      <c r="J113" s="85"/>
      <c r="K113" s="85"/>
      <c r="L113" s="85"/>
      <c r="M113" s="85"/>
      <c r="N113" s="85"/>
      <c r="O113" s="85"/>
      <c r="P113" s="85"/>
      <c r="Q113" s="85"/>
      <c r="R113" s="85"/>
      <c r="S113" s="85"/>
    </row>
    <row r="114" spans="10:19" ht="15">
      <c r="J114" s="85"/>
      <c r="K114" s="85"/>
      <c r="L114" s="85"/>
      <c r="M114" s="85"/>
      <c r="N114" s="85"/>
      <c r="O114" s="85"/>
      <c r="P114" s="85"/>
      <c r="Q114" s="85"/>
      <c r="R114" s="85"/>
      <c r="S114" s="85"/>
    </row>
    <row r="115" spans="10:19" ht="15">
      <c r="J115" s="85"/>
      <c r="K115" s="85"/>
      <c r="L115" s="85"/>
      <c r="M115" s="85"/>
      <c r="N115" s="85"/>
      <c r="O115" s="85"/>
      <c r="P115" s="85"/>
      <c r="Q115" s="85"/>
      <c r="R115" s="85"/>
      <c r="S115" s="85"/>
    </row>
    <row r="116" spans="10:19" ht="15">
      <c r="J116" s="85"/>
      <c r="K116" s="85"/>
      <c r="L116" s="85"/>
      <c r="M116" s="85"/>
      <c r="N116" s="85"/>
      <c r="O116" s="85"/>
      <c r="P116" s="85"/>
      <c r="Q116" s="85"/>
      <c r="R116" s="85"/>
      <c r="S116" s="85"/>
    </row>
    <row r="117" spans="10:19" ht="15">
      <c r="J117" s="85"/>
      <c r="K117" s="85"/>
      <c r="L117" s="85"/>
      <c r="M117" s="85"/>
      <c r="N117" s="85"/>
      <c r="O117" s="85"/>
      <c r="P117" s="85"/>
      <c r="Q117" s="85"/>
      <c r="R117" s="85"/>
      <c r="S117" s="85"/>
    </row>
    <row r="118" spans="10:19" ht="15">
      <c r="J118" s="85"/>
      <c r="K118" s="85"/>
      <c r="L118" s="85"/>
      <c r="M118" s="85"/>
      <c r="N118" s="85"/>
      <c r="O118" s="85"/>
      <c r="P118" s="85"/>
      <c r="Q118" s="85"/>
      <c r="R118" s="85"/>
      <c r="S118" s="8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="205" zoomScaleNormal="205" zoomScalePageLayoutView="0" workbookViewId="0" topLeftCell="A4">
      <selection activeCell="A3" sqref="A3"/>
    </sheetView>
  </sheetViews>
  <sheetFormatPr defaultColWidth="9.140625" defaultRowHeight="15"/>
  <cols>
    <col min="1" max="1" width="10.421875" style="0" bestFit="1" customWidth="1"/>
    <col min="2" max="7" width="3.00390625" style="0" bestFit="1" customWidth="1"/>
    <col min="8" max="14" width="3.28125" style="0" customWidth="1"/>
  </cols>
  <sheetData>
    <row r="1" ht="15">
      <c r="A1" t="s">
        <v>16</v>
      </c>
    </row>
    <row r="2" ht="15.75" thickBot="1"/>
    <row r="3" spans="1:7" ht="15.75" thickBot="1">
      <c r="A3" s="29" t="s">
        <v>9</v>
      </c>
      <c r="B3" s="26" t="s">
        <v>1</v>
      </c>
      <c r="C3" s="27" t="s">
        <v>3</v>
      </c>
      <c r="D3" s="27" t="s">
        <v>6</v>
      </c>
      <c r="E3" s="27" t="s">
        <v>2</v>
      </c>
      <c r="F3" s="27" t="s">
        <v>4</v>
      </c>
      <c r="G3" s="28" t="s">
        <v>5</v>
      </c>
    </row>
    <row r="4" spans="1:7" ht="15.75" thickBot="1">
      <c r="A4" s="29" t="s">
        <v>10</v>
      </c>
      <c r="B4" s="26" t="s">
        <v>1</v>
      </c>
      <c r="C4" s="27" t="s">
        <v>6</v>
      </c>
      <c r="D4" s="27" t="s">
        <v>2</v>
      </c>
      <c r="E4" s="27" t="s">
        <v>3</v>
      </c>
      <c r="F4" s="27" t="s">
        <v>4</v>
      </c>
      <c r="G4" s="28" t="s">
        <v>5</v>
      </c>
    </row>
    <row r="7" ht="15">
      <c r="A7" t="s">
        <v>17</v>
      </c>
    </row>
    <row r="8" spans="2:7" ht="15.75" thickBot="1"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</row>
    <row r="9" spans="1:8" ht="15">
      <c r="A9" s="1" t="s">
        <v>1</v>
      </c>
      <c r="B9" s="13"/>
      <c r="C9" s="14">
        <v>2</v>
      </c>
      <c r="D9" s="14">
        <v>2</v>
      </c>
      <c r="E9" s="14">
        <v>2</v>
      </c>
      <c r="F9" s="14">
        <v>2</v>
      </c>
      <c r="G9" s="16">
        <v>2</v>
      </c>
      <c r="H9" s="6"/>
    </row>
    <row r="10" spans="1:8" ht="15">
      <c r="A10" s="1" t="s">
        <v>2</v>
      </c>
      <c r="B10" s="17">
        <v>0</v>
      </c>
      <c r="C10" s="18"/>
      <c r="D10" s="30">
        <v>1</v>
      </c>
      <c r="E10" s="18">
        <v>2</v>
      </c>
      <c r="F10" s="18">
        <v>2</v>
      </c>
      <c r="G10" s="20">
        <v>0</v>
      </c>
      <c r="H10" s="6"/>
    </row>
    <row r="11" spans="1:8" ht="15">
      <c r="A11" s="1" t="s">
        <v>3</v>
      </c>
      <c r="B11" s="17">
        <v>0</v>
      </c>
      <c r="C11" s="30">
        <v>1</v>
      </c>
      <c r="D11" s="18"/>
      <c r="E11" s="18">
        <v>2</v>
      </c>
      <c r="F11" s="18">
        <v>2</v>
      </c>
      <c r="G11" s="31">
        <v>1</v>
      </c>
      <c r="H11" s="6"/>
    </row>
    <row r="12" spans="1:8" ht="15">
      <c r="A12" s="1" t="s">
        <v>4</v>
      </c>
      <c r="B12" s="17">
        <v>0</v>
      </c>
      <c r="C12" s="18">
        <v>0</v>
      </c>
      <c r="D12" s="18">
        <v>0</v>
      </c>
      <c r="E12" s="18"/>
      <c r="F12" s="18">
        <v>2</v>
      </c>
      <c r="G12" s="20">
        <v>0</v>
      </c>
      <c r="H12" s="6"/>
    </row>
    <row r="13" spans="1:8" ht="15">
      <c r="A13" s="1" t="s">
        <v>5</v>
      </c>
      <c r="B13" s="17">
        <v>0</v>
      </c>
      <c r="C13" s="18">
        <v>0</v>
      </c>
      <c r="D13" s="18">
        <v>0</v>
      </c>
      <c r="E13" s="18">
        <v>0</v>
      </c>
      <c r="F13" s="18"/>
      <c r="G13" s="20">
        <v>0</v>
      </c>
      <c r="H13" s="6"/>
    </row>
    <row r="14" spans="1:8" ht="15.75" thickBot="1">
      <c r="A14" s="1" t="s">
        <v>6</v>
      </c>
      <c r="B14" s="32">
        <v>0</v>
      </c>
      <c r="C14" s="24">
        <v>2</v>
      </c>
      <c r="D14" s="33">
        <v>1</v>
      </c>
      <c r="E14" s="24">
        <v>2</v>
      </c>
      <c r="F14" s="24">
        <v>2</v>
      </c>
      <c r="G14" s="25"/>
      <c r="H14" s="6"/>
    </row>
    <row r="15" spans="1:8" ht="15">
      <c r="A15" s="1"/>
      <c r="B15" s="18"/>
      <c r="C15" s="18"/>
      <c r="D15" s="8"/>
      <c r="E15" s="18"/>
      <c r="F15" s="18"/>
      <c r="G15" s="18"/>
      <c r="H15" s="6"/>
    </row>
    <row r="16" spans="1:8" ht="15">
      <c r="A16" s="1" t="s">
        <v>21</v>
      </c>
      <c r="B16" s="18"/>
      <c r="C16" s="18"/>
      <c r="D16" s="8"/>
      <c r="E16" s="18"/>
      <c r="F16" s="18"/>
      <c r="G16" s="18"/>
      <c r="H16" s="6"/>
    </row>
    <row r="17" spans="1:8" ht="15">
      <c r="A17" s="1" t="s">
        <v>20</v>
      </c>
      <c r="B17" s="18"/>
      <c r="C17" s="18"/>
      <c r="D17" s="8"/>
      <c r="E17" s="18"/>
      <c r="F17" s="18"/>
      <c r="G17" s="18"/>
      <c r="H17" s="6"/>
    </row>
    <row r="18" spans="1:8" ht="15">
      <c r="A18" s="1"/>
      <c r="B18" s="18"/>
      <c r="C18" s="18"/>
      <c r="D18" s="8"/>
      <c r="E18" s="18"/>
      <c r="F18" s="18"/>
      <c r="G18" s="18"/>
      <c r="H18" s="6"/>
    </row>
    <row r="19" ht="15">
      <c r="A19" s="1" t="s">
        <v>18</v>
      </c>
    </row>
    <row r="20" ht="15">
      <c r="A20" s="34" t="s">
        <v>19</v>
      </c>
    </row>
    <row r="21" ht="15">
      <c r="A21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zoomScale="175" zoomScaleNormal="175" zoomScalePageLayoutView="0" workbookViewId="0" topLeftCell="A3">
      <selection activeCell="H23" sqref="H23"/>
    </sheetView>
  </sheetViews>
  <sheetFormatPr defaultColWidth="9.140625" defaultRowHeight="15"/>
  <cols>
    <col min="1" max="1" width="15.00390625" style="0" bestFit="1" customWidth="1"/>
    <col min="2" max="2" width="3.140625" style="0" bestFit="1" customWidth="1"/>
    <col min="3" max="8" width="4.421875" style="0" bestFit="1" customWidth="1"/>
  </cols>
  <sheetData>
    <row r="1" spans="1:9" ht="15.75" thickBot="1">
      <c r="A1" t="s">
        <v>26</v>
      </c>
      <c r="C1" s="29" t="s">
        <v>9</v>
      </c>
      <c r="D1" s="26" t="s">
        <v>1</v>
      </c>
      <c r="E1" s="27" t="s">
        <v>3</v>
      </c>
      <c r="F1" s="27" t="s">
        <v>6</v>
      </c>
      <c r="G1" s="27" t="s">
        <v>2</v>
      </c>
      <c r="H1" s="27" t="s">
        <v>4</v>
      </c>
      <c r="I1" s="28" t="s">
        <v>5</v>
      </c>
    </row>
    <row r="2" spans="3:9" ht="15">
      <c r="C2" s="29"/>
      <c r="D2" s="18"/>
      <c r="E2" s="18"/>
      <c r="F2" s="18"/>
      <c r="G2" s="18"/>
      <c r="H2" s="18"/>
      <c r="I2" s="18"/>
    </row>
    <row r="3" ht="15.75" thickBot="1">
      <c r="A3" t="s">
        <v>28</v>
      </c>
    </row>
    <row r="4" spans="3:8" ht="15.75" thickBot="1">
      <c r="C4" s="26" t="s">
        <v>1</v>
      </c>
      <c r="D4" s="27" t="s">
        <v>2</v>
      </c>
      <c r="E4" s="27" t="s">
        <v>3</v>
      </c>
      <c r="F4" s="27" t="s">
        <v>4</v>
      </c>
      <c r="G4" s="27" t="s">
        <v>5</v>
      </c>
      <c r="H4" s="28" t="s">
        <v>6</v>
      </c>
    </row>
    <row r="5" spans="2:8" ht="15.75" thickBot="1">
      <c r="B5" s="26" t="s">
        <v>1</v>
      </c>
      <c r="C5">
        <v>0</v>
      </c>
      <c r="D5">
        <v>1</v>
      </c>
      <c r="E5">
        <v>1</v>
      </c>
      <c r="F5">
        <v>1</v>
      </c>
      <c r="G5">
        <v>1</v>
      </c>
      <c r="H5">
        <v>1</v>
      </c>
    </row>
    <row r="6" spans="2:8" ht="15.75" thickBot="1">
      <c r="B6" s="27" t="s">
        <v>2</v>
      </c>
      <c r="C6">
        <v>0</v>
      </c>
      <c r="D6">
        <v>0</v>
      </c>
      <c r="E6">
        <v>0</v>
      </c>
      <c r="F6">
        <v>1</v>
      </c>
      <c r="G6">
        <v>1</v>
      </c>
      <c r="H6">
        <v>0</v>
      </c>
    </row>
    <row r="7" spans="2:8" ht="15.75" thickBot="1">
      <c r="B7" s="27" t="s">
        <v>3</v>
      </c>
      <c r="C7">
        <v>0</v>
      </c>
      <c r="D7">
        <v>1</v>
      </c>
      <c r="E7">
        <v>0</v>
      </c>
      <c r="F7">
        <v>1</v>
      </c>
      <c r="G7">
        <v>1</v>
      </c>
      <c r="H7">
        <v>1</v>
      </c>
    </row>
    <row r="8" spans="2:8" ht="15.75" thickBot="1">
      <c r="B8" s="27" t="s">
        <v>4</v>
      </c>
      <c r="C8">
        <v>0</v>
      </c>
      <c r="D8">
        <v>0</v>
      </c>
      <c r="E8">
        <v>0</v>
      </c>
      <c r="F8">
        <v>0</v>
      </c>
      <c r="G8">
        <v>1</v>
      </c>
      <c r="H8">
        <v>0</v>
      </c>
    </row>
    <row r="9" spans="2:8" ht="15.75" thickBot="1">
      <c r="B9" s="27" t="s">
        <v>5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</row>
    <row r="10" spans="2:8" ht="15.75" thickBot="1">
      <c r="B10" s="28" t="s">
        <v>6</v>
      </c>
      <c r="C10">
        <v>0</v>
      </c>
      <c r="D10">
        <v>1</v>
      </c>
      <c r="E10">
        <v>0</v>
      </c>
      <c r="F10">
        <v>1</v>
      </c>
      <c r="G10">
        <v>1</v>
      </c>
      <c r="H10">
        <v>0</v>
      </c>
    </row>
    <row r="11" spans="1:8" ht="15">
      <c r="A11" t="s">
        <v>32</v>
      </c>
      <c r="C11">
        <v>0</v>
      </c>
      <c r="D11">
        <v>3</v>
      </c>
      <c r="E11">
        <v>1</v>
      </c>
      <c r="F11">
        <v>4</v>
      </c>
      <c r="G11">
        <v>5</v>
      </c>
      <c r="H11">
        <v>2</v>
      </c>
    </row>
    <row r="12" ht="15.75" thickBot="1"/>
    <row r="13" spans="3:8" ht="15.75" thickBot="1">
      <c r="C13" s="26" t="s">
        <v>1</v>
      </c>
      <c r="D13" s="27" t="s">
        <v>2</v>
      </c>
      <c r="E13" s="27" t="s">
        <v>3</v>
      </c>
      <c r="F13" s="27" t="s">
        <v>4</v>
      </c>
      <c r="G13" s="27" t="s">
        <v>5</v>
      </c>
      <c r="H13" s="28" t="s">
        <v>6</v>
      </c>
    </row>
    <row r="14" spans="2:8" ht="15.75" thickBot="1">
      <c r="B14" s="26" t="s">
        <v>1</v>
      </c>
      <c r="C14" s="84">
        <v>0</v>
      </c>
      <c r="D14" s="84">
        <f>D5/D11</f>
        <v>0.3333333333333333</v>
      </c>
      <c r="E14" s="84">
        <v>1</v>
      </c>
      <c r="F14" s="84">
        <v>0.25</v>
      </c>
      <c r="G14" s="84">
        <v>0.2</v>
      </c>
      <c r="H14" s="84">
        <v>0.5</v>
      </c>
    </row>
    <row r="15" spans="2:8" ht="15.75" thickBot="1">
      <c r="B15" s="27" t="s">
        <v>2</v>
      </c>
      <c r="C15" s="84">
        <v>0</v>
      </c>
      <c r="D15" s="84">
        <v>0</v>
      </c>
      <c r="E15" s="84">
        <v>0</v>
      </c>
      <c r="F15" s="84">
        <v>0.25</v>
      </c>
      <c r="G15" s="84">
        <v>0.2</v>
      </c>
      <c r="H15" s="84">
        <v>0</v>
      </c>
    </row>
    <row r="16" spans="2:8" ht="15.75" thickBot="1">
      <c r="B16" s="27" t="s">
        <v>3</v>
      </c>
      <c r="C16" s="84">
        <v>0</v>
      </c>
      <c r="D16" s="84">
        <f>D7/D11</f>
        <v>0.3333333333333333</v>
      </c>
      <c r="E16" s="84">
        <v>0</v>
      </c>
      <c r="F16" s="84">
        <v>0.25</v>
      </c>
      <c r="G16" s="84">
        <v>0.2</v>
      </c>
      <c r="H16" s="84">
        <v>0.5</v>
      </c>
    </row>
    <row r="17" spans="2:8" ht="15.75" thickBot="1">
      <c r="B17" s="27" t="s">
        <v>4</v>
      </c>
      <c r="C17" s="84">
        <v>0</v>
      </c>
      <c r="D17" s="84">
        <v>0</v>
      </c>
      <c r="E17" s="84">
        <v>0</v>
      </c>
      <c r="F17" s="84">
        <v>0</v>
      </c>
      <c r="G17" s="84">
        <v>0.2</v>
      </c>
      <c r="H17" s="84">
        <v>0</v>
      </c>
    </row>
    <row r="18" spans="2:8" ht="15.75" thickBot="1">
      <c r="B18" s="27" t="s">
        <v>5</v>
      </c>
      <c r="C18" s="84">
        <v>0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</row>
    <row r="19" spans="2:8" ht="15.75" thickBot="1">
      <c r="B19" s="28" t="s">
        <v>6</v>
      </c>
      <c r="C19" s="84">
        <v>0</v>
      </c>
      <c r="D19" s="84">
        <f>D10/D11</f>
        <v>0.3333333333333333</v>
      </c>
      <c r="E19" s="84">
        <v>0</v>
      </c>
      <c r="F19" s="84">
        <v>0.25</v>
      </c>
      <c r="G19" s="84">
        <v>0.2</v>
      </c>
      <c r="H19" s="84">
        <v>0</v>
      </c>
    </row>
    <row r="20" spans="4:8" ht="15">
      <c r="D20" s="84">
        <f>SUM(D14:D19)</f>
        <v>1</v>
      </c>
      <c r="E20" s="84">
        <f>SUM(E14:E19)</f>
        <v>1</v>
      </c>
      <c r="F20" s="84">
        <f>SUM(F14:F19)</f>
        <v>1</v>
      </c>
      <c r="G20" s="84">
        <f>SUM(G14:G19)</f>
        <v>1</v>
      </c>
      <c r="H20" s="84">
        <f>SUM(H14:H19)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zoomScale="295" zoomScaleNormal="295" zoomScalePageLayoutView="0" workbookViewId="0" topLeftCell="A1">
      <selection activeCell="C1" sqref="C1:I1"/>
    </sheetView>
  </sheetViews>
  <sheetFormatPr defaultColWidth="9.140625" defaultRowHeight="15"/>
  <cols>
    <col min="1" max="1" width="15.00390625" style="0" bestFit="1" customWidth="1"/>
    <col min="2" max="2" width="3.140625" style="0" bestFit="1" customWidth="1"/>
    <col min="3" max="8" width="2.8515625" style="0" bestFit="1" customWidth="1"/>
  </cols>
  <sheetData>
    <row r="1" spans="1:9" ht="15.75" thickBot="1">
      <c r="A1" t="s">
        <v>26</v>
      </c>
      <c r="C1" s="29" t="s">
        <v>9</v>
      </c>
      <c r="D1" s="26" t="s">
        <v>1</v>
      </c>
      <c r="E1" s="27" t="s">
        <v>3</v>
      </c>
      <c r="F1" s="27" t="s">
        <v>6</v>
      </c>
      <c r="G1" s="27" t="s">
        <v>2</v>
      </c>
      <c r="H1" s="27" t="s">
        <v>4</v>
      </c>
      <c r="I1" s="28" t="s">
        <v>5</v>
      </c>
    </row>
    <row r="2" spans="3:9" ht="15">
      <c r="C2" s="29"/>
      <c r="D2" s="18"/>
      <c r="E2" s="18"/>
      <c r="F2" s="18"/>
      <c r="G2" s="18"/>
      <c r="H2" s="18"/>
      <c r="I2" s="18"/>
    </row>
    <row r="3" ht="15.75" thickBot="1">
      <c r="A3" t="s">
        <v>28</v>
      </c>
    </row>
    <row r="4" spans="3:8" ht="15.75" thickBot="1">
      <c r="C4" s="26" t="s">
        <v>1</v>
      </c>
      <c r="D4" s="27" t="s">
        <v>2</v>
      </c>
      <c r="E4" s="27" t="s">
        <v>3</v>
      </c>
      <c r="F4" s="27" t="s">
        <v>4</v>
      </c>
      <c r="G4" s="27" t="s">
        <v>5</v>
      </c>
      <c r="H4" s="28" t="s">
        <v>6</v>
      </c>
    </row>
    <row r="5" spans="2:8" ht="15.75" thickBot="1">
      <c r="B5" s="26" t="s">
        <v>1</v>
      </c>
      <c r="C5">
        <v>0</v>
      </c>
      <c r="D5">
        <v>1</v>
      </c>
      <c r="E5">
        <v>1</v>
      </c>
      <c r="F5">
        <v>1</v>
      </c>
      <c r="G5">
        <v>1</v>
      </c>
      <c r="H5">
        <v>1</v>
      </c>
    </row>
    <row r="6" spans="2:8" ht="15.75" thickBot="1">
      <c r="B6" s="27" t="s">
        <v>2</v>
      </c>
      <c r="C6">
        <v>0</v>
      </c>
      <c r="D6">
        <v>0</v>
      </c>
      <c r="E6">
        <v>0</v>
      </c>
      <c r="F6">
        <v>1</v>
      </c>
      <c r="G6">
        <v>1</v>
      </c>
      <c r="H6">
        <v>0</v>
      </c>
    </row>
    <row r="7" spans="2:8" ht="15.75" thickBot="1">
      <c r="B7" s="27" t="s">
        <v>3</v>
      </c>
      <c r="C7">
        <v>0</v>
      </c>
      <c r="D7">
        <v>1</v>
      </c>
      <c r="E7">
        <v>0</v>
      </c>
      <c r="F7">
        <v>1</v>
      </c>
      <c r="G7">
        <v>1</v>
      </c>
      <c r="H7">
        <v>1</v>
      </c>
    </row>
    <row r="8" spans="2:8" ht="15.75" thickBot="1">
      <c r="B8" s="27" t="s">
        <v>4</v>
      </c>
      <c r="C8">
        <v>0</v>
      </c>
      <c r="D8">
        <v>0</v>
      </c>
      <c r="E8">
        <v>0</v>
      </c>
      <c r="F8">
        <v>0</v>
      </c>
      <c r="G8">
        <v>1</v>
      </c>
      <c r="H8">
        <v>0</v>
      </c>
    </row>
    <row r="9" spans="2:8" ht="15.75" thickBot="1">
      <c r="B9" s="27" t="s">
        <v>5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</row>
    <row r="10" spans="2:8" ht="15.75" thickBot="1">
      <c r="B10" s="28" t="s">
        <v>6</v>
      </c>
      <c r="C10">
        <v>0</v>
      </c>
      <c r="D10">
        <v>1</v>
      </c>
      <c r="E10">
        <v>0</v>
      </c>
      <c r="F10">
        <v>1</v>
      </c>
      <c r="G10">
        <v>1</v>
      </c>
      <c r="H10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zoomScale="295" zoomScaleNormal="295" zoomScalePageLayoutView="0" workbookViewId="0" topLeftCell="A1">
      <selection activeCell="A4" sqref="A4"/>
    </sheetView>
  </sheetViews>
  <sheetFormatPr defaultColWidth="9.140625" defaultRowHeight="15"/>
  <cols>
    <col min="1" max="1" width="15.00390625" style="0" bestFit="1" customWidth="1"/>
    <col min="2" max="2" width="3.140625" style="0" bestFit="1" customWidth="1"/>
    <col min="3" max="8" width="2.8515625" style="0" bestFit="1" customWidth="1"/>
  </cols>
  <sheetData>
    <row r="1" spans="1:9" ht="15.75" thickBot="1">
      <c r="A1" t="s">
        <v>26</v>
      </c>
      <c r="C1" t="s">
        <v>10</v>
      </c>
      <c r="D1" s="26" t="s">
        <v>1</v>
      </c>
      <c r="E1" s="27" t="s">
        <v>6</v>
      </c>
      <c r="F1" s="27" t="s">
        <v>2</v>
      </c>
      <c r="G1" s="27" t="s">
        <v>3</v>
      </c>
      <c r="H1" s="27" t="s">
        <v>4</v>
      </c>
      <c r="I1" s="28" t="s">
        <v>5</v>
      </c>
    </row>
    <row r="2" spans="3:9" ht="15">
      <c r="C2" s="29"/>
      <c r="D2" s="18"/>
      <c r="E2" s="18"/>
      <c r="F2" s="18"/>
      <c r="G2" s="18"/>
      <c r="H2" s="18"/>
      <c r="I2" s="18"/>
    </row>
    <row r="3" ht="15.75" thickBot="1">
      <c r="A3" t="s">
        <v>27</v>
      </c>
    </row>
    <row r="4" spans="3:8" ht="15.75" thickBot="1">
      <c r="C4" s="26" t="s">
        <v>1</v>
      </c>
      <c r="D4" s="27" t="s">
        <v>2</v>
      </c>
      <c r="E4" s="27" t="s">
        <v>3</v>
      </c>
      <c r="F4" s="27" t="s">
        <v>4</v>
      </c>
      <c r="G4" s="27" t="s">
        <v>5</v>
      </c>
      <c r="H4" s="28" t="s">
        <v>6</v>
      </c>
    </row>
    <row r="5" spans="2:8" ht="15.75" thickBot="1">
      <c r="B5" s="26" t="s">
        <v>1</v>
      </c>
      <c r="C5">
        <v>0</v>
      </c>
      <c r="D5">
        <v>1</v>
      </c>
      <c r="E5">
        <v>1</v>
      </c>
      <c r="F5">
        <v>1</v>
      </c>
      <c r="G5">
        <v>1</v>
      </c>
      <c r="H5">
        <v>1</v>
      </c>
    </row>
    <row r="6" spans="2:8" ht="15.75" thickBot="1">
      <c r="B6" s="27" t="s">
        <v>2</v>
      </c>
      <c r="C6">
        <v>0</v>
      </c>
      <c r="D6">
        <v>0</v>
      </c>
      <c r="E6">
        <v>1</v>
      </c>
      <c r="F6">
        <v>1</v>
      </c>
      <c r="G6">
        <v>1</v>
      </c>
      <c r="H6">
        <v>0</v>
      </c>
    </row>
    <row r="7" spans="2:8" ht="15.75" thickBot="1">
      <c r="B7" s="27" t="s">
        <v>3</v>
      </c>
      <c r="C7">
        <v>0</v>
      </c>
      <c r="D7">
        <v>0</v>
      </c>
      <c r="E7">
        <v>0</v>
      </c>
      <c r="F7">
        <v>1</v>
      </c>
      <c r="G7">
        <v>1</v>
      </c>
      <c r="H7">
        <v>0</v>
      </c>
    </row>
    <row r="8" spans="2:8" ht="15.75" thickBot="1">
      <c r="B8" s="27" t="s">
        <v>4</v>
      </c>
      <c r="C8">
        <v>0</v>
      </c>
      <c r="D8">
        <v>0</v>
      </c>
      <c r="E8">
        <v>0</v>
      </c>
      <c r="F8">
        <v>0</v>
      </c>
      <c r="G8">
        <v>1</v>
      </c>
      <c r="H8">
        <v>0</v>
      </c>
    </row>
    <row r="9" spans="2:8" ht="15.75" thickBot="1">
      <c r="B9" s="27" t="s">
        <v>5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</row>
    <row r="10" spans="2:8" ht="15.75" thickBot="1">
      <c r="B10" s="28" t="s">
        <v>6</v>
      </c>
      <c r="C10">
        <v>0</v>
      </c>
      <c r="D10">
        <v>1</v>
      </c>
      <c r="E10">
        <v>1</v>
      </c>
      <c r="F10">
        <v>1</v>
      </c>
      <c r="G10">
        <v>1</v>
      </c>
      <c r="H10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1"/>
  <sheetViews>
    <sheetView zoomScale="295" zoomScaleNormal="295" zoomScalePageLayoutView="0" workbookViewId="0" topLeftCell="A1">
      <selection activeCell="I8" sqref="I8"/>
    </sheetView>
  </sheetViews>
  <sheetFormatPr defaultColWidth="9.140625" defaultRowHeight="15"/>
  <cols>
    <col min="1" max="1" width="15.00390625" style="0" bestFit="1" customWidth="1"/>
    <col min="2" max="2" width="3.140625" style="0" bestFit="1" customWidth="1"/>
    <col min="3" max="8" width="2.8515625" style="0" bestFit="1" customWidth="1"/>
  </cols>
  <sheetData>
    <row r="1" spans="1:9" ht="15.75" thickBot="1">
      <c r="A1" t="s">
        <v>26</v>
      </c>
      <c r="C1" s="29" t="s">
        <v>9</v>
      </c>
      <c r="D1" s="26" t="s">
        <v>1</v>
      </c>
      <c r="E1" s="27" t="s">
        <v>3</v>
      </c>
      <c r="F1" s="27" t="s">
        <v>6</v>
      </c>
      <c r="G1" s="27" t="s">
        <v>2</v>
      </c>
      <c r="H1" s="27" t="s">
        <v>4</v>
      </c>
      <c r="I1" s="28" t="s">
        <v>5</v>
      </c>
    </row>
    <row r="2" spans="1:9" ht="15.75" thickBot="1">
      <c r="A2" t="s">
        <v>26</v>
      </c>
      <c r="C2" t="s">
        <v>10</v>
      </c>
      <c r="D2" s="26" t="s">
        <v>1</v>
      </c>
      <c r="E2" s="27" t="s">
        <v>6</v>
      </c>
      <c r="F2" s="27" t="s">
        <v>2</v>
      </c>
      <c r="G2" s="27" t="s">
        <v>3</v>
      </c>
      <c r="H2" s="27" t="s">
        <v>4</v>
      </c>
      <c r="I2" s="28" t="s">
        <v>5</v>
      </c>
    </row>
    <row r="3" spans="3:9" ht="15">
      <c r="C3" s="29"/>
      <c r="D3" s="18"/>
      <c r="E3" s="18"/>
      <c r="F3" s="18"/>
      <c r="G3" s="18"/>
      <c r="H3" s="18"/>
      <c r="I3" s="18"/>
    </row>
    <row r="4" ht="15.75" thickBot="1">
      <c r="A4" t="s">
        <v>29</v>
      </c>
    </row>
    <row r="5" spans="3:8" ht="15.75" thickBot="1">
      <c r="C5" s="26" t="s">
        <v>1</v>
      </c>
      <c r="D5" s="27" t="s">
        <v>2</v>
      </c>
      <c r="E5" s="27" t="s">
        <v>3</v>
      </c>
      <c r="F5" s="27" t="s">
        <v>4</v>
      </c>
      <c r="G5" s="27" t="s">
        <v>5</v>
      </c>
      <c r="H5" s="28" t="s">
        <v>6</v>
      </c>
    </row>
    <row r="6" spans="2:8" ht="15.75" thickBot="1">
      <c r="B6" s="26" t="s">
        <v>1</v>
      </c>
      <c r="C6">
        <f>'paremusjärjestus R1'!C5+'paremusjärjestus R2'!C5</f>
        <v>0</v>
      </c>
      <c r="D6">
        <f>'paremusjärjestus R1'!D5+'paremusjärjestus R2'!D5</f>
        <v>2</v>
      </c>
      <c r="E6">
        <f>'paremusjärjestus R1'!E5+'paremusjärjestus R2'!E5</f>
        <v>2</v>
      </c>
      <c r="F6">
        <f>'paremusjärjestus R1'!F5+'paremusjärjestus R2'!F5</f>
        <v>2</v>
      </c>
      <c r="G6">
        <f>'paremusjärjestus R1'!G5+'paremusjärjestus R2'!G5</f>
        <v>2</v>
      </c>
      <c r="H6">
        <f>'paremusjärjestus R1'!H5+'paremusjärjestus R2'!H5</f>
        <v>2</v>
      </c>
    </row>
    <row r="7" spans="2:8" ht="15.75" thickBot="1">
      <c r="B7" s="27" t="s">
        <v>2</v>
      </c>
      <c r="C7">
        <f>'paremusjärjestus R1'!C6+'paremusjärjestus R2'!C6</f>
        <v>0</v>
      </c>
      <c r="D7">
        <f>'paremusjärjestus R1'!D6+'paremusjärjestus R2'!D6</f>
        <v>0</v>
      </c>
      <c r="E7" s="78">
        <f>'paremusjärjestus R1'!E6+'paremusjärjestus R2'!E6</f>
        <v>1</v>
      </c>
      <c r="F7">
        <f>'paremusjärjestus R1'!F6+'paremusjärjestus R2'!F6</f>
        <v>2</v>
      </c>
      <c r="G7">
        <f>'paremusjärjestus R1'!G6+'paremusjärjestus R2'!G6</f>
        <v>2</v>
      </c>
      <c r="H7">
        <f>'paremusjärjestus R1'!H6+'paremusjärjestus R2'!H6</f>
        <v>0</v>
      </c>
    </row>
    <row r="8" spans="2:8" ht="15.75" thickBot="1">
      <c r="B8" s="27" t="s">
        <v>3</v>
      </c>
      <c r="C8">
        <f>'paremusjärjestus R1'!C7+'paremusjärjestus R2'!C7</f>
        <v>0</v>
      </c>
      <c r="D8" s="78">
        <f>'paremusjärjestus R1'!D7+'paremusjärjestus R2'!D7</f>
        <v>1</v>
      </c>
      <c r="E8">
        <f>'paremusjärjestus R1'!E7+'paremusjärjestus R2'!E7</f>
        <v>0</v>
      </c>
      <c r="F8">
        <f>'paremusjärjestus R1'!F7+'paremusjärjestus R2'!F7</f>
        <v>2</v>
      </c>
      <c r="G8">
        <f>'paremusjärjestus R1'!G7+'paremusjärjestus R2'!G7</f>
        <v>2</v>
      </c>
      <c r="H8" s="79">
        <f>'paremusjärjestus R1'!H7+'paremusjärjestus R2'!H7</f>
        <v>1</v>
      </c>
    </row>
    <row r="9" spans="2:8" ht="15.75" thickBot="1">
      <c r="B9" s="27" t="s">
        <v>4</v>
      </c>
      <c r="C9">
        <f>'paremusjärjestus R1'!C8+'paremusjärjestus R2'!C8</f>
        <v>0</v>
      </c>
      <c r="D9">
        <f>'paremusjärjestus R1'!D8+'paremusjärjestus R2'!D8</f>
        <v>0</v>
      </c>
      <c r="E9">
        <f>'paremusjärjestus R1'!E8+'paremusjärjestus R2'!E8</f>
        <v>0</v>
      </c>
      <c r="F9">
        <f>'paremusjärjestus R1'!F8+'paremusjärjestus R2'!F8</f>
        <v>0</v>
      </c>
      <c r="G9">
        <f>'paremusjärjestus R1'!G8+'paremusjärjestus R2'!G8</f>
        <v>2</v>
      </c>
      <c r="H9">
        <f>'paremusjärjestus R1'!H8+'paremusjärjestus R2'!H8</f>
        <v>0</v>
      </c>
    </row>
    <row r="10" spans="2:8" ht="15.75" thickBot="1">
      <c r="B10" s="27" t="s">
        <v>5</v>
      </c>
      <c r="C10">
        <f>'paremusjärjestus R1'!C9+'paremusjärjestus R2'!C9</f>
        <v>0</v>
      </c>
      <c r="D10">
        <f>'paremusjärjestus R1'!D9+'paremusjärjestus R2'!D9</f>
        <v>0</v>
      </c>
      <c r="E10">
        <f>'paremusjärjestus R1'!E9+'paremusjärjestus R2'!E9</f>
        <v>0</v>
      </c>
      <c r="F10">
        <f>'paremusjärjestus R1'!F9+'paremusjärjestus R2'!F9</f>
        <v>0</v>
      </c>
      <c r="G10">
        <f>'paremusjärjestus R1'!G9+'paremusjärjestus R2'!G9</f>
        <v>0</v>
      </c>
      <c r="H10">
        <f>'paremusjärjestus R1'!H9+'paremusjärjestus R2'!H9</f>
        <v>0</v>
      </c>
    </row>
    <row r="11" spans="2:8" ht="15.75" thickBot="1">
      <c r="B11" s="28" t="s">
        <v>6</v>
      </c>
      <c r="C11">
        <f>'paremusjärjestus R1'!C10+'paremusjärjestus R2'!C10</f>
        <v>0</v>
      </c>
      <c r="D11">
        <f>'paremusjärjestus R1'!D10+'paremusjärjestus R2'!D10</f>
        <v>2</v>
      </c>
      <c r="E11" s="79">
        <f>'paremusjärjestus R1'!E10+'paremusjärjestus R2'!E10</f>
        <v>1</v>
      </c>
      <c r="F11">
        <f>'paremusjärjestus R1'!F10+'paremusjärjestus R2'!F10</f>
        <v>2</v>
      </c>
      <c r="G11">
        <f>'paremusjärjestus R1'!G10+'paremusjärjestus R2'!G10</f>
        <v>2</v>
      </c>
      <c r="H11">
        <f>'paremusjärjestus R1'!H10+'paremusjärjestus R2'!H10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Tallinn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tarmov</dc:creator>
  <cp:keywords/>
  <dc:description/>
  <cp:lastModifiedBy>Tarmo Veskioja</cp:lastModifiedBy>
  <dcterms:created xsi:type="dcterms:W3CDTF">2011-08-31T15:19:14Z</dcterms:created>
  <dcterms:modified xsi:type="dcterms:W3CDTF">2019-09-27T18:06:31Z</dcterms:modified>
  <cp:category/>
  <cp:version/>
  <cp:contentType/>
  <cp:contentStatus/>
</cp:coreProperties>
</file>